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70" yWindow="7905" windowWidth="15600" windowHeight="1815" tabRatio="929"/>
  </bookViews>
  <sheets>
    <sheet name="2.CHI TIET" sheetId="62" r:id="rId1"/>
    <sheet name="1. TONG HOP" sheetId="65" r:id="rId2"/>
    <sheet name="3.1 KHOA_CVHT" sheetId="66" r:id="rId3"/>
    <sheet name="3.2 KHOA_TG" sheetId="67" r:id="rId4"/>
    <sheet name="3.3 KHOA_DG" sheetId="70" r:id="rId5"/>
    <sheet name="3.4 KHOA_HBM" sheetId="72" r:id="rId6"/>
    <sheet name="4.1 BM_CVHT" sheetId="68" r:id="rId7"/>
    <sheet name="4.2. BM_TG" sheetId="69" r:id="rId8"/>
    <sheet name="4.3 BM_DG " sheetId="71" r:id="rId9"/>
    <sheet name="4.4 BM_HBM" sheetId="74" r:id="rId10"/>
    <sheet name="5.1 GV_CVHT" sheetId="75" r:id="rId11"/>
    <sheet name="5.2 GV_TG" sheetId="76" r:id="rId12"/>
    <sheet name="5.3 GV_DG" sheetId="78" r:id="rId13"/>
    <sheet name="5.4 GV_HBM" sheetId="79" r:id="rId14"/>
    <sheet name="6. GV_HN" sheetId="80" r:id="rId15"/>
    <sheet name="HỌP TBM" sheetId="4" state="hidden" r:id="rId16"/>
  </sheets>
  <definedNames>
    <definedName name="_xlnm._FilterDatabase" localSheetId="0" hidden="1">'2.CHI TIET'!$A$8:$AC$56</definedName>
    <definedName name="_xlnm._FilterDatabase" localSheetId="10" hidden="1">'5.1 GV_CVHT'!$A$24:$E$31</definedName>
    <definedName name="_xlnm._FilterDatabase" localSheetId="11" hidden="1">'5.2 GV_TG'!$A$26:$F$33</definedName>
    <definedName name="_xlnm._FilterDatabase" localSheetId="12" hidden="1">'5.3 GV_DG'!$A$25:$F$29</definedName>
    <definedName name="_xlnm._FilterDatabase" localSheetId="13" hidden="1">'5.4 GV_HBM'!$A$24:$F$28</definedName>
    <definedName name="_xlnm._FilterDatabase" localSheetId="14" hidden="1">'6. GV_HN'!$A$25:$E$34</definedName>
    <definedName name="_xlnm.Print_Titles" localSheetId="1">'1. TONG HOP'!$6:$8</definedName>
    <definedName name="_xlnm.Print_Titles" localSheetId="0">'2.CHI TIET'!$A:$D,'2.CHI TIET'!$6:$7</definedName>
    <definedName name="_xlnm.Print_Titles" localSheetId="2">'3.1 KHOA_CVHT'!$6:$6</definedName>
    <definedName name="_xlnm.Print_Titles" localSheetId="3">'3.2 KHOA_TG'!$6:$6</definedName>
    <definedName name="_xlnm.Print_Titles" localSheetId="4">'3.3 KHOA_DG'!$6:$6</definedName>
    <definedName name="_xlnm.Print_Titles" localSheetId="5">'3.4 KHOA_HBM'!$6:$6</definedName>
    <definedName name="_xlnm.Print_Titles" localSheetId="6">'4.1 BM_CVHT'!$6:$6</definedName>
    <definedName name="_xlnm.Print_Titles" localSheetId="7">'4.2. BM_TG'!$6:$6</definedName>
    <definedName name="_xlnm.Print_Titles" localSheetId="8">'4.3 BM_DG '!$6:$6</definedName>
    <definedName name="_xlnm.Print_Titles" localSheetId="9">'4.4 BM_HBM'!$6:$6</definedName>
    <definedName name="_xlnm.Print_Titles" localSheetId="10">'5.1 GV_CVHT'!$A:$E,'5.1 GV_CVHT'!$23:$23</definedName>
    <definedName name="_xlnm.Print_Titles" localSheetId="11">'5.2 GV_TG'!$A:$F,'5.2 GV_TG'!$23:$23</definedName>
    <definedName name="_xlnm.Print_Titles" localSheetId="12">'5.3 GV_DG'!$A:$F,'5.3 GV_DG'!$23:$23</definedName>
    <definedName name="_xlnm.Print_Titles" localSheetId="13">'5.4 GV_HBM'!$A:$F,'5.4 GV_HBM'!$23:$23</definedName>
    <definedName name="_xlnm.Print_Titles" localSheetId="14">'6. GV_HN'!$A:$E,'6. GV_HN'!$24:$24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R49" i="62" l="1"/>
  <c r="P49" i="62"/>
  <c r="O49" i="62"/>
  <c r="N49" i="62"/>
  <c r="M49" i="62"/>
  <c r="L49" i="62"/>
  <c r="K49" i="62"/>
  <c r="J49" i="62"/>
  <c r="I49" i="62"/>
  <c r="AJ49" i="62"/>
  <c r="AK49" i="62"/>
  <c r="AL49" i="62"/>
  <c r="AN49" i="62"/>
  <c r="AT49" i="62" s="1"/>
  <c r="AD49" i="62"/>
  <c r="AF49" i="62"/>
  <c r="AG49" i="62"/>
  <c r="AE49" i="62" s="1"/>
  <c r="AH49" i="62"/>
  <c r="AI49" i="62"/>
  <c r="BC79" i="62"/>
  <c r="BC67" i="62"/>
  <c r="BC54" i="62"/>
  <c r="BC51" i="62"/>
  <c r="BC47" i="62"/>
  <c r="BC46" i="62"/>
  <c r="BC37" i="62"/>
  <c r="BC36" i="62"/>
  <c r="BC32" i="62"/>
  <c r="BC30" i="62"/>
  <c r="BC23" i="62"/>
  <c r="BC16" i="62"/>
  <c r="BC14" i="62"/>
  <c r="BC13" i="62"/>
  <c r="BC11" i="62"/>
  <c r="BC10" i="62"/>
  <c r="O106" i="74"/>
  <c r="N106" i="74"/>
  <c r="O106" i="72"/>
  <c r="N106" i="72"/>
  <c r="O106" i="71"/>
  <c r="N106" i="71"/>
  <c r="O106" i="70"/>
  <c r="N106" i="70"/>
  <c r="O106" i="69"/>
  <c r="N106" i="69"/>
  <c r="O106" i="68"/>
  <c r="N106" i="68"/>
  <c r="N106" i="67"/>
  <c r="M106" i="67"/>
  <c r="N106" i="66"/>
  <c r="M106" i="66"/>
  <c r="O108" i="65"/>
  <c r="N108" i="65"/>
  <c r="AD28" i="62"/>
  <c r="AF28" i="62"/>
  <c r="AG28" i="62"/>
  <c r="AH28" i="62"/>
  <c r="AI28" i="62"/>
  <c r="AJ28" i="62"/>
  <c r="AK28" i="62"/>
  <c r="AL28" i="62"/>
  <c r="AN79" i="62"/>
  <c r="AN72" i="62"/>
  <c r="AT72" i="62" s="1"/>
  <c r="AN67" i="62"/>
  <c r="AN66" i="62" s="1"/>
  <c r="AN64" i="62"/>
  <c r="AN54" i="62"/>
  <c r="AN51" i="62"/>
  <c r="AN50" i="62" s="1"/>
  <c r="AN46" i="62"/>
  <c r="AN47" i="62"/>
  <c r="AN36" i="62"/>
  <c r="AN37" i="62"/>
  <c r="AN32" i="62"/>
  <c r="AN33" i="62"/>
  <c r="AT33" i="62" s="1"/>
  <c r="AN30" i="62"/>
  <c r="AN23" i="62"/>
  <c r="AN16" i="62"/>
  <c r="AN15" i="62" s="1"/>
  <c r="AN14" i="62"/>
  <c r="AN13" i="62"/>
  <c r="AN12" i="62" s="1"/>
  <c r="AN10" i="62"/>
  <c r="AN11" i="62"/>
  <c r="AJ10" i="62"/>
  <c r="AM10" i="62" s="1"/>
  <c r="AK10" i="62"/>
  <c r="AK9" i="62" s="1"/>
  <c r="AL10" i="62"/>
  <c r="AJ11" i="62"/>
  <c r="AM11" i="62" s="1"/>
  <c r="AK11" i="62"/>
  <c r="AL11" i="62"/>
  <c r="AJ13" i="62"/>
  <c r="AJ12" i="62" s="1"/>
  <c r="AK13" i="62"/>
  <c r="AL13" i="62"/>
  <c r="AL12" i="62" s="1"/>
  <c r="AJ14" i="62"/>
  <c r="AM14" i="62" s="1"/>
  <c r="AK14" i="62"/>
  <c r="AL14" i="62"/>
  <c r="AJ16" i="62"/>
  <c r="AJ15" i="62" s="1"/>
  <c r="AK16" i="62"/>
  <c r="AL16" i="62"/>
  <c r="AL15" i="62" s="1"/>
  <c r="AJ23" i="62"/>
  <c r="AJ22" i="62" s="1"/>
  <c r="AK23" i="62"/>
  <c r="AL23" i="62"/>
  <c r="AL22" i="62" s="1"/>
  <c r="AJ30" i="62"/>
  <c r="AM30" i="62" s="1"/>
  <c r="AK30" i="62"/>
  <c r="AK29" i="62" s="1"/>
  <c r="AL30" i="62"/>
  <c r="AJ32" i="62"/>
  <c r="AM32" i="62" s="1"/>
  <c r="AK32" i="62"/>
  <c r="AK31" i="62" s="1"/>
  <c r="AL32" i="62"/>
  <c r="AL31" i="62" s="1"/>
  <c r="AJ33" i="62"/>
  <c r="AM33" i="62" s="1"/>
  <c r="AS33" i="62" s="1"/>
  <c r="AK33" i="62"/>
  <c r="AL33" i="62"/>
  <c r="AJ36" i="62"/>
  <c r="AK36" i="62"/>
  <c r="AK35" i="62" s="1"/>
  <c r="AL36" i="62"/>
  <c r="AL35" i="62" s="1"/>
  <c r="AJ37" i="62"/>
  <c r="AK37" i="62"/>
  <c r="AL37" i="62"/>
  <c r="AK42" i="62"/>
  <c r="AJ46" i="62"/>
  <c r="AJ45" i="62" s="1"/>
  <c r="AK46" i="62"/>
  <c r="AK45" i="62" s="1"/>
  <c r="AL46" i="62"/>
  <c r="AL45" i="62" s="1"/>
  <c r="AJ47" i="62"/>
  <c r="AM47" i="62" s="1"/>
  <c r="AK47" i="62"/>
  <c r="AL47" i="62"/>
  <c r="AJ51" i="62"/>
  <c r="AJ50" i="62" s="1"/>
  <c r="AK51" i="62"/>
  <c r="AK50" i="62" s="1"/>
  <c r="AL51" i="62"/>
  <c r="AJ54" i="62"/>
  <c r="AM54" i="62" s="1"/>
  <c r="AK54" i="62"/>
  <c r="AL54" i="62"/>
  <c r="AL53" i="62" s="1"/>
  <c r="AK55" i="62"/>
  <c r="AK58" i="62"/>
  <c r="AK60" i="62"/>
  <c r="AJ64" i="62"/>
  <c r="AK64" i="62"/>
  <c r="AL64" i="62"/>
  <c r="AK65" i="62"/>
  <c r="AJ67" i="62"/>
  <c r="AJ66" i="62" s="1"/>
  <c r="AK67" i="62"/>
  <c r="AL67" i="62"/>
  <c r="AL66" i="62" s="1"/>
  <c r="AJ72" i="62"/>
  <c r="AM72" i="62" s="1"/>
  <c r="AS72" i="62" s="1"/>
  <c r="AK72" i="62"/>
  <c r="AL72" i="62"/>
  <c r="AJ79" i="62"/>
  <c r="AM79" i="62" s="1"/>
  <c r="AK79" i="62"/>
  <c r="AK78" i="62" s="1"/>
  <c r="AL79" i="62"/>
  <c r="AL80" i="62"/>
  <c r="AL9" i="62"/>
  <c r="AI10" i="62"/>
  <c r="AI9" i="62" s="1"/>
  <c r="AI11" i="62"/>
  <c r="AI13" i="62"/>
  <c r="AI14" i="62"/>
  <c r="AI16" i="62"/>
  <c r="AI15" i="62" s="1"/>
  <c r="AI23" i="62"/>
  <c r="AI30" i="62"/>
  <c r="AI32" i="62"/>
  <c r="AI31" i="62" s="1"/>
  <c r="AI33" i="62"/>
  <c r="AR33" i="62" s="1"/>
  <c r="AI36" i="62"/>
  <c r="AI37" i="62"/>
  <c r="AI46" i="62"/>
  <c r="AI45" i="62" s="1"/>
  <c r="AI47" i="62"/>
  <c r="AI51" i="62"/>
  <c r="AI50" i="62" s="1"/>
  <c r="AI54" i="62"/>
  <c r="AI53" i="62" s="1"/>
  <c r="AI64" i="62"/>
  <c r="AI67" i="62"/>
  <c r="AI66" i="62" s="1"/>
  <c r="AI72" i="62"/>
  <c r="AR72" i="62" s="1"/>
  <c r="AI79" i="62"/>
  <c r="AH10" i="62"/>
  <c r="AH9" i="62" s="1"/>
  <c r="AH11" i="62"/>
  <c r="AH13" i="62"/>
  <c r="AH12" i="62" s="1"/>
  <c r="AH14" i="62"/>
  <c r="AH16" i="62"/>
  <c r="AH15" i="62" s="1"/>
  <c r="AH23" i="62"/>
  <c r="AH22" i="62" s="1"/>
  <c r="AH30" i="62"/>
  <c r="AH32" i="62"/>
  <c r="AH33" i="62"/>
  <c r="AH36" i="62"/>
  <c r="AH37" i="62"/>
  <c r="AH46" i="62"/>
  <c r="AH45" i="62" s="1"/>
  <c r="AH47" i="62"/>
  <c r="AH51" i="62"/>
  <c r="AH50" i="62" s="1"/>
  <c r="AH54" i="62"/>
  <c r="AH53" i="62" s="1"/>
  <c r="AH64" i="62"/>
  <c r="AH67" i="62"/>
  <c r="AH72" i="62"/>
  <c r="AH79" i="62"/>
  <c r="AH78" i="62" s="1"/>
  <c r="AH80" i="62"/>
  <c r="AF10" i="62"/>
  <c r="AF9" i="62" s="1"/>
  <c r="AF11" i="62"/>
  <c r="AF13" i="62"/>
  <c r="AF12" i="62" s="1"/>
  <c r="AF14" i="62"/>
  <c r="AF16" i="62"/>
  <c r="AF23" i="62"/>
  <c r="AF22" i="62" s="1"/>
  <c r="AF30" i="62"/>
  <c r="AF32" i="62"/>
  <c r="AF33" i="62"/>
  <c r="AQ33" i="62" s="1"/>
  <c r="AF36" i="62"/>
  <c r="AF35" i="62" s="1"/>
  <c r="AF37" i="62"/>
  <c r="AF46" i="62"/>
  <c r="AF47" i="62"/>
  <c r="AF51" i="62"/>
  <c r="AF50" i="62" s="1"/>
  <c r="AF54" i="62"/>
  <c r="AF53" i="62" s="1"/>
  <c r="AF64" i="62"/>
  <c r="AF67" i="62"/>
  <c r="AF66" i="62" s="1"/>
  <c r="AF72" i="62"/>
  <c r="AQ72" i="62" s="1"/>
  <c r="AF79" i="62"/>
  <c r="AF80" i="62"/>
  <c r="AG10" i="62"/>
  <c r="AG9" i="62" s="1"/>
  <c r="AG11" i="62"/>
  <c r="AG13" i="62"/>
  <c r="AG12" i="62" s="1"/>
  <c r="AG14" i="62"/>
  <c r="AG16" i="62"/>
  <c r="AG15" i="62" s="1"/>
  <c r="AG23" i="62"/>
  <c r="AG22" i="62" s="1"/>
  <c r="AG21" i="62" s="1"/>
  <c r="AG30" i="62"/>
  <c r="AG29" i="62" s="1"/>
  <c r="AG32" i="62"/>
  <c r="AG31" i="62" s="1"/>
  <c r="AG33" i="62"/>
  <c r="AG36" i="62"/>
  <c r="AG37" i="62"/>
  <c r="AG42" i="62"/>
  <c r="AG46" i="62"/>
  <c r="AG45" i="62" s="1"/>
  <c r="AG47" i="62"/>
  <c r="AG51" i="62"/>
  <c r="AG50" i="62" s="1"/>
  <c r="AG54" i="62"/>
  <c r="AG53" i="62" s="1"/>
  <c r="AG60" i="62"/>
  <c r="AG64" i="62"/>
  <c r="AG65" i="62"/>
  <c r="AG67" i="62"/>
  <c r="AG66" i="62" s="1"/>
  <c r="AG72" i="62"/>
  <c r="AG79" i="62"/>
  <c r="AD10" i="62"/>
  <c r="AD11" i="62"/>
  <c r="AD13" i="62"/>
  <c r="AD12" i="62" s="1"/>
  <c r="AD14" i="62"/>
  <c r="AD16" i="62"/>
  <c r="AD15" i="62" s="1"/>
  <c r="AD23" i="62"/>
  <c r="AD30" i="62"/>
  <c r="AD32" i="62"/>
  <c r="AD33" i="62"/>
  <c r="AD36" i="62"/>
  <c r="AD37" i="62"/>
  <c r="AD46" i="62"/>
  <c r="AD47" i="62"/>
  <c r="AD51" i="62"/>
  <c r="AD54" i="62"/>
  <c r="AD53" i="62" s="1"/>
  <c r="AD55" i="62"/>
  <c r="AD64" i="62"/>
  <c r="AD67" i="62"/>
  <c r="AD72" i="62"/>
  <c r="AD79" i="62"/>
  <c r="AD78" i="62" s="1"/>
  <c r="AD80" i="62"/>
  <c r="AD9" i="62"/>
  <c r="AN73" i="62"/>
  <c r="AN65" i="62"/>
  <c r="H10" i="62"/>
  <c r="J10" i="62"/>
  <c r="J9" i="62" s="1"/>
  <c r="T9" i="62" s="1"/>
  <c r="K10" i="62"/>
  <c r="L10" i="62"/>
  <c r="L9" i="62" s="1"/>
  <c r="V9" i="62" s="1"/>
  <c r="N10" i="62"/>
  <c r="O10" i="62"/>
  <c r="O9" i="62" s="1"/>
  <c r="Y9" i="62" s="1"/>
  <c r="P10" i="62"/>
  <c r="R10" i="62"/>
  <c r="H11" i="62"/>
  <c r="J11" i="62"/>
  <c r="K11" i="62"/>
  <c r="L11" i="62"/>
  <c r="N11" i="62"/>
  <c r="O11" i="62"/>
  <c r="P11" i="62"/>
  <c r="R11" i="62"/>
  <c r="H13" i="62"/>
  <c r="J13" i="62"/>
  <c r="J12" i="62" s="1"/>
  <c r="T12" i="62" s="1"/>
  <c r="K13" i="62"/>
  <c r="L13" i="62"/>
  <c r="L12" i="62" s="1"/>
  <c r="V12" i="62" s="1"/>
  <c r="N13" i="62"/>
  <c r="O13" i="62"/>
  <c r="O12" i="62" s="1"/>
  <c r="Y12" i="62" s="1"/>
  <c r="P13" i="62"/>
  <c r="R13" i="62"/>
  <c r="R12" i="62" s="1"/>
  <c r="AB12" i="62" s="1"/>
  <c r="H14" i="62"/>
  <c r="J14" i="62"/>
  <c r="AQ14" i="62" s="1"/>
  <c r="K14" i="62"/>
  <c r="L14" i="62"/>
  <c r="N14" i="62"/>
  <c r="O14" i="62"/>
  <c r="P14" i="62"/>
  <c r="R14" i="62"/>
  <c r="H16" i="62"/>
  <c r="J16" i="62"/>
  <c r="J15" i="62" s="1"/>
  <c r="T15" i="62" s="1"/>
  <c r="K16" i="62"/>
  <c r="L16" i="62"/>
  <c r="L15" i="62" s="1"/>
  <c r="V15" i="62" s="1"/>
  <c r="N16" i="62"/>
  <c r="O16" i="62"/>
  <c r="O15" i="62" s="1"/>
  <c r="Y15" i="62" s="1"/>
  <c r="P16" i="62"/>
  <c r="R16" i="62"/>
  <c r="R15" i="62" s="1"/>
  <c r="AB15" i="62" s="1"/>
  <c r="H23" i="62"/>
  <c r="J23" i="62"/>
  <c r="J22" i="62" s="1"/>
  <c r="K23" i="62"/>
  <c r="L23" i="62"/>
  <c r="L22" i="62" s="1"/>
  <c r="N23" i="62"/>
  <c r="O23" i="62"/>
  <c r="O22" i="62" s="1"/>
  <c r="P23" i="62"/>
  <c r="R23" i="62"/>
  <c r="H30" i="62"/>
  <c r="J30" i="62"/>
  <c r="AQ30" i="62" s="1"/>
  <c r="K30" i="62"/>
  <c r="L30" i="62"/>
  <c r="L29" i="62" s="1"/>
  <c r="V29" i="62" s="1"/>
  <c r="N30" i="62"/>
  <c r="O30" i="62"/>
  <c r="O29" i="62" s="1"/>
  <c r="Y29" i="62" s="1"/>
  <c r="P30" i="62"/>
  <c r="R30" i="62"/>
  <c r="AT30" i="62" s="1"/>
  <c r="H32" i="62"/>
  <c r="J32" i="62"/>
  <c r="AQ32" i="62" s="1"/>
  <c r="K32" i="62"/>
  <c r="L32" i="62"/>
  <c r="L31" i="62" s="1"/>
  <c r="V31" i="62" s="1"/>
  <c r="N32" i="62"/>
  <c r="O32" i="62"/>
  <c r="O31" i="62" s="1"/>
  <c r="Y31" i="62" s="1"/>
  <c r="P32" i="62"/>
  <c r="R32" i="62"/>
  <c r="AT32" i="62" s="1"/>
  <c r="H36" i="62"/>
  <c r="J36" i="62"/>
  <c r="AQ36" i="62" s="1"/>
  <c r="K36" i="62"/>
  <c r="L36" i="62"/>
  <c r="L35" i="62" s="1"/>
  <c r="V35" i="62" s="1"/>
  <c r="N36" i="62"/>
  <c r="O36" i="62"/>
  <c r="O35" i="62" s="1"/>
  <c r="Y35" i="62" s="1"/>
  <c r="P36" i="62"/>
  <c r="R36" i="62"/>
  <c r="AT36" i="62" s="1"/>
  <c r="H37" i="62"/>
  <c r="J37" i="62"/>
  <c r="AQ37" i="62" s="1"/>
  <c r="K37" i="62"/>
  <c r="L37" i="62"/>
  <c r="N37" i="62"/>
  <c r="O37" i="62"/>
  <c r="P37" i="62"/>
  <c r="R37" i="62"/>
  <c r="AT37" i="62" s="1"/>
  <c r="H39" i="62"/>
  <c r="H40" i="62"/>
  <c r="H41" i="62"/>
  <c r="H42" i="62"/>
  <c r="Q42" i="62"/>
  <c r="AA42" i="62" s="1"/>
  <c r="P42" i="62"/>
  <c r="Z42" i="62" s="1"/>
  <c r="K42" i="62"/>
  <c r="H44" i="62"/>
  <c r="H45" i="62"/>
  <c r="H46" i="62"/>
  <c r="J46" i="62"/>
  <c r="AQ46" i="62" s="1"/>
  <c r="K46" i="62"/>
  <c r="K45" i="62" s="1"/>
  <c r="U45" i="62" s="1"/>
  <c r="L46" i="62"/>
  <c r="L45" i="62" s="1"/>
  <c r="V45" i="62" s="1"/>
  <c r="N46" i="62"/>
  <c r="Q46" i="62" s="1"/>
  <c r="Q45" i="62" s="1"/>
  <c r="O46" i="62"/>
  <c r="O45" i="62" s="1"/>
  <c r="Y45" i="62" s="1"/>
  <c r="P46" i="62"/>
  <c r="P45" i="62" s="1"/>
  <c r="Z45" i="62" s="1"/>
  <c r="R46" i="62"/>
  <c r="H47" i="62"/>
  <c r="J47" i="62"/>
  <c r="K47" i="62"/>
  <c r="L47" i="62"/>
  <c r="N47" i="62"/>
  <c r="O47" i="62"/>
  <c r="P47" i="62"/>
  <c r="R47" i="62"/>
  <c r="AT47" i="62" s="1"/>
  <c r="H48" i="62"/>
  <c r="K48" i="62"/>
  <c r="U48" i="62" s="1"/>
  <c r="P48" i="62"/>
  <c r="H50" i="62"/>
  <c r="H51" i="62"/>
  <c r="J51" i="62"/>
  <c r="AQ51" i="62" s="1"/>
  <c r="K51" i="62"/>
  <c r="K50" i="62" s="1"/>
  <c r="U50" i="62" s="1"/>
  <c r="L51" i="62"/>
  <c r="L50" i="62" s="1"/>
  <c r="V50" i="62" s="1"/>
  <c r="N51" i="62"/>
  <c r="O51" i="62"/>
  <c r="O50" i="62" s="1"/>
  <c r="Y50" i="62" s="1"/>
  <c r="P51" i="62"/>
  <c r="R51" i="62"/>
  <c r="H52" i="62"/>
  <c r="H53" i="62"/>
  <c r="H54" i="62"/>
  <c r="J54" i="62"/>
  <c r="K54" i="62"/>
  <c r="K53" i="62" s="1"/>
  <c r="U53" i="62" s="1"/>
  <c r="L54" i="62"/>
  <c r="L53" i="62" s="1"/>
  <c r="V53" i="62" s="1"/>
  <c r="N54" i="62"/>
  <c r="N53" i="62" s="1"/>
  <c r="X53" i="62" s="1"/>
  <c r="O54" i="62"/>
  <c r="O53" i="62" s="1"/>
  <c r="Y53" i="62" s="1"/>
  <c r="P54" i="62"/>
  <c r="P53" i="62" s="1"/>
  <c r="Z53" i="62" s="1"/>
  <c r="R54" i="62"/>
  <c r="H55" i="62"/>
  <c r="K55" i="62"/>
  <c r="U55" i="62" s="1"/>
  <c r="L55" i="62"/>
  <c r="V55" i="62" s="1"/>
  <c r="P55" i="62"/>
  <c r="Z55" i="62" s="1"/>
  <c r="H56" i="62"/>
  <c r="H57" i="62"/>
  <c r="K58" i="62"/>
  <c r="U58" i="62" s="1"/>
  <c r="L58" i="62"/>
  <c r="V58" i="62" s="1"/>
  <c r="O58" i="62"/>
  <c r="Y58" i="62" s="1"/>
  <c r="L60" i="62"/>
  <c r="O60" i="62"/>
  <c r="H62" i="62"/>
  <c r="H64" i="62"/>
  <c r="J64" i="62"/>
  <c r="AQ64" i="62" s="1"/>
  <c r="K64" i="62"/>
  <c r="L64" i="62"/>
  <c r="N64" i="62"/>
  <c r="Q64" i="62" s="1"/>
  <c r="O64" i="62"/>
  <c r="P64" i="62"/>
  <c r="R64" i="62"/>
  <c r="H65" i="62"/>
  <c r="K65" i="62"/>
  <c r="U65" i="62" s="1"/>
  <c r="L65" i="62"/>
  <c r="V65" i="62" s="1"/>
  <c r="O65" i="62"/>
  <c r="Y65" i="62" s="1"/>
  <c r="P65" i="62"/>
  <c r="Z65" i="62" s="1"/>
  <c r="H66" i="62"/>
  <c r="H67" i="62"/>
  <c r="J67" i="62"/>
  <c r="K67" i="62"/>
  <c r="K66" i="62" s="1"/>
  <c r="U66" i="62" s="1"/>
  <c r="L67" i="62"/>
  <c r="L66" i="62" s="1"/>
  <c r="V66" i="62" s="1"/>
  <c r="N67" i="62"/>
  <c r="Q67" i="62" s="1"/>
  <c r="O67" i="62"/>
  <c r="O66" i="62" s="1"/>
  <c r="Y66" i="62" s="1"/>
  <c r="P67" i="62"/>
  <c r="P66" i="62" s="1"/>
  <c r="Z66" i="62" s="1"/>
  <c r="R67" i="62"/>
  <c r="H70" i="62"/>
  <c r="K70" i="62"/>
  <c r="U70" i="62" s="1"/>
  <c r="N70" i="62"/>
  <c r="X70" i="62" s="1"/>
  <c r="P70" i="62"/>
  <c r="Z70" i="62" s="1"/>
  <c r="H73" i="62"/>
  <c r="K73" i="62"/>
  <c r="U73" i="62" s="1"/>
  <c r="P73" i="62"/>
  <c r="Z73" i="62" s="1"/>
  <c r="L62" i="62"/>
  <c r="V62" i="62" s="1"/>
  <c r="H76" i="62"/>
  <c r="H77" i="62"/>
  <c r="H78" i="62"/>
  <c r="H79" i="62"/>
  <c r="J79" i="62"/>
  <c r="K79" i="62"/>
  <c r="I79" i="62" s="1"/>
  <c r="L79" i="62"/>
  <c r="L78" i="62" s="1"/>
  <c r="V78" i="62" s="1"/>
  <c r="N79" i="62"/>
  <c r="Q79" i="62" s="1"/>
  <c r="AS79" i="62" s="1"/>
  <c r="O79" i="62"/>
  <c r="O78" i="62" s="1"/>
  <c r="Y78" i="62" s="1"/>
  <c r="P79" i="62"/>
  <c r="P78" i="62" s="1"/>
  <c r="Z78" i="62" s="1"/>
  <c r="R79" i="62"/>
  <c r="H80" i="62"/>
  <c r="J80" i="62"/>
  <c r="AQ80" i="62" s="1"/>
  <c r="U80" i="62"/>
  <c r="L80" i="62"/>
  <c r="K9" i="62"/>
  <c r="U9" i="62" s="1"/>
  <c r="N9" i="62"/>
  <c r="X9" i="62" s="1"/>
  <c r="P9" i="62"/>
  <c r="Z9" i="62" s="1"/>
  <c r="H9" i="62"/>
  <c r="M64" i="62"/>
  <c r="AR64" i="62" s="1"/>
  <c r="M79" i="62"/>
  <c r="M67" i="62"/>
  <c r="AR67" i="62" s="1"/>
  <c r="C81" i="62"/>
  <c r="P58" i="62"/>
  <c r="Z58" i="62" s="1"/>
  <c r="R42" i="62"/>
  <c r="AB42" i="62" s="1"/>
  <c r="Q36" i="62"/>
  <c r="Q35" i="62" s="1"/>
  <c r="AA35" i="62" s="1"/>
  <c r="I36" i="62"/>
  <c r="I35" i="62" s="1"/>
  <c r="S35" i="62" s="1"/>
  <c r="I32" i="62"/>
  <c r="I31" i="62" s="1"/>
  <c r="S31" i="62" s="1"/>
  <c r="I23" i="62"/>
  <c r="I22" i="62" s="1"/>
  <c r="I47" i="62"/>
  <c r="Q30" i="62"/>
  <c r="I30" i="62"/>
  <c r="I10" i="62"/>
  <c r="Q14" i="62"/>
  <c r="I14" i="62"/>
  <c r="I13" i="62"/>
  <c r="P60" i="62"/>
  <c r="L73" i="62"/>
  <c r="V73" i="62" s="1"/>
  <c r="O62" i="62"/>
  <c r="Y62" i="62" s="1"/>
  <c r="K60" i="62"/>
  <c r="U60" i="62" s="1"/>
  <c r="J42" i="62"/>
  <c r="T42" i="62" s="1"/>
  <c r="Q58" i="62"/>
  <c r="AA58" i="62" s="1"/>
  <c r="Q37" i="62"/>
  <c r="I37" i="62"/>
  <c r="S27" i="62"/>
  <c r="O55" i="62"/>
  <c r="Y55" i="62" s="1"/>
  <c r="O42" i="62"/>
  <c r="J55" i="62"/>
  <c r="T55" i="62" s="1"/>
  <c r="N45" i="62"/>
  <c r="X45" i="62" s="1"/>
  <c r="I16" i="62"/>
  <c r="Q11" i="62"/>
  <c r="I11" i="62"/>
  <c r="Q10" i="62"/>
  <c r="O73" i="62"/>
  <c r="Y73" i="62" s="1"/>
  <c r="M13" i="62"/>
  <c r="M11" i="62"/>
  <c r="M10" i="62"/>
  <c r="R48" i="62"/>
  <c r="AB48" i="62" s="1"/>
  <c r="Q47" i="62"/>
  <c r="Q32" i="62"/>
  <c r="Q31" i="62" s="1"/>
  <c r="Q23" i="62"/>
  <c r="Q22" i="62" s="1"/>
  <c r="Q16" i="62"/>
  <c r="Q13" i="62"/>
  <c r="Q12" i="62" s="1"/>
  <c r="AA12" i="62" s="1"/>
  <c r="R73" i="62"/>
  <c r="AB73" i="62" s="1"/>
  <c r="I65" i="62"/>
  <c r="S65" i="62" s="1"/>
  <c r="M32" i="62"/>
  <c r="P50" i="62"/>
  <c r="Z50" i="62" s="1"/>
  <c r="L48" i="62"/>
  <c r="V48" i="62" s="1"/>
  <c r="G72" i="67"/>
  <c r="M47" i="62"/>
  <c r="M46" i="62"/>
  <c r="AR46" i="62" s="1"/>
  <c r="M54" i="62"/>
  <c r="M51" i="62"/>
  <c r="AR51" i="62" s="1"/>
  <c r="M37" i="62"/>
  <c r="Q51" i="62"/>
  <c r="Q50" i="62" s="1"/>
  <c r="AA50" i="62" s="1"/>
  <c r="M36" i="62"/>
  <c r="AR36" i="62" s="1"/>
  <c r="M30" i="62"/>
  <c r="M14" i="62"/>
  <c r="AR14" i="62" s="1"/>
  <c r="M23" i="62"/>
  <c r="AR23" i="62" s="1"/>
  <c r="O48" i="62"/>
  <c r="Y48" i="62" s="1"/>
  <c r="J48" i="62"/>
  <c r="T48" i="62" s="1"/>
  <c r="N50" i="62"/>
  <c r="X50" i="62" s="1"/>
  <c r="M16" i="62"/>
  <c r="L42" i="62"/>
  <c r="V42" i="62" s="1"/>
  <c r="P35" i="62"/>
  <c r="Z35" i="62" s="1"/>
  <c r="K35" i="62"/>
  <c r="U35" i="62" s="1"/>
  <c r="AN35" i="62"/>
  <c r="R29" i="62"/>
  <c r="AB29" i="62" s="1"/>
  <c r="AD73" i="62"/>
  <c r="AE73" i="62"/>
  <c r="AD70" i="62"/>
  <c r="AD60" i="62"/>
  <c r="AD58" i="62"/>
  <c r="AD42" i="62"/>
  <c r="AD31" i="62"/>
  <c r="AG78" i="62"/>
  <c r="AG73" i="62"/>
  <c r="AG70" i="62"/>
  <c r="AG58" i="62"/>
  <c r="AG35" i="62"/>
  <c r="AF62" i="62"/>
  <c r="AF55" i="62"/>
  <c r="AF48" i="62"/>
  <c r="AF42" i="62"/>
  <c r="AF31" i="62"/>
  <c r="AF29" i="62"/>
  <c r="AF27" i="62"/>
  <c r="AH66" i="62"/>
  <c r="AH55" i="62"/>
  <c r="AH48" i="62"/>
  <c r="AH42" i="62"/>
  <c r="AH38" i="62"/>
  <c r="AH31" i="62"/>
  <c r="AH29" i="62"/>
  <c r="AH27" i="62"/>
  <c r="AI80" i="62"/>
  <c r="AI55" i="62"/>
  <c r="AI48" i="62"/>
  <c r="AI42" i="62"/>
  <c r="AI29" i="62"/>
  <c r="AI27" i="62"/>
  <c r="AI12" i="62"/>
  <c r="AK73" i="62"/>
  <c r="P31" i="62"/>
  <c r="Z31" i="62" s="1"/>
  <c r="N31" i="62"/>
  <c r="X31" i="62" s="1"/>
  <c r="K31" i="62"/>
  <c r="U31" i="62" s="1"/>
  <c r="H31" i="62"/>
  <c r="P29" i="62"/>
  <c r="Z29" i="62" s="1"/>
  <c r="N29" i="62"/>
  <c r="X29" i="62" s="1"/>
  <c r="K29" i="62"/>
  <c r="U29" i="62" s="1"/>
  <c r="H29" i="62"/>
  <c r="H28" i="62" s="1"/>
  <c r="Z27" i="62"/>
  <c r="N27" i="62"/>
  <c r="H27" i="62"/>
  <c r="P22" i="62"/>
  <c r="N22" i="62"/>
  <c r="K22" i="62"/>
  <c r="H22" i="62"/>
  <c r="H21" i="62" s="1"/>
  <c r="P18" i="62"/>
  <c r="Z18" i="62" s="1"/>
  <c r="H17" i="62"/>
  <c r="P15" i="62"/>
  <c r="Z15" i="62" s="1"/>
  <c r="N15" i="62"/>
  <c r="K15" i="62"/>
  <c r="U15" i="62" s="1"/>
  <c r="H15" i="62"/>
  <c r="P12" i="62"/>
  <c r="N12" i="62"/>
  <c r="X12" i="62" s="1"/>
  <c r="K12" i="62"/>
  <c r="U12" i="62" s="1"/>
  <c r="H12" i="62"/>
  <c r="AD50" i="62"/>
  <c r="AD45" i="62"/>
  <c r="AG80" i="62"/>
  <c r="AG62" i="62"/>
  <c r="AG55" i="62"/>
  <c r="AG48" i="62"/>
  <c r="AG27" i="62"/>
  <c r="AF78" i="62"/>
  <c r="AF73" i="62"/>
  <c r="AF70" i="62"/>
  <c r="AF65" i="62"/>
  <c r="AF60" i="62"/>
  <c r="AF58" i="62"/>
  <c r="AF45" i="62"/>
  <c r="AF15" i="62"/>
  <c r="AH73" i="62"/>
  <c r="AH70" i="62"/>
  <c r="AH65" i="62"/>
  <c r="AH60" i="62"/>
  <c r="AH58" i="62"/>
  <c r="AH35" i="62"/>
  <c r="AI78" i="62"/>
  <c r="AI73" i="62"/>
  <c r="AI70" i="62"/>
  <c r="AI65" i="62"/>
  <c r="AI60" i="62"/>
  <c r="AI58" i="62"/>
  <c r="AI35" i="62"/>
  <c r="AK80" i="62"/>
  <c r="AL78" i="62"/>
  <c r="AJ78" i="62"/>
  <c r="AL73" i="62"/>
  <c r="AJ73" i="62"/>
  <c r="AL70" i="62"/>
  <c r="AJ70" i="62"/>
  <c r="AK66" i="62"/>
  <c r="AL65" i="62"/>
  <c r="AJ65" i="62"/>
  <c r="AM64" i="62"/>
  <c r="AK62" i="62"/>
  <c r="AL60" i="62"/>
  <c r="AJ60" i="62"/>
  <c r="AL58" i="62"/>
  <c r="AJ58" i="62"/>
  <c r="AJ53" i="62"/>
  <c r="AL50" i="62"/>
  <c r="AK48" i="62"/>
  <c r="AM37" i="62"/>
  <c r="AM36" i="62"/>
  <c r="AJ35" i="62"/>
  <c r="AK27" i="62"/>
  <c r="AM23" i="62"/>
  <c r="AK12" i="62"/>
  <c r="AL55" i="62"/>
  <c r="AJ55" i="62"/>
  <c r="AM55" i="62"/>
  <c r="AK53" i="62"/>
  <c r="AL48" i="62"/>
  <c r="AJ48" i="62"/>
  <c r="AM48" i="62"/>
  <c r="AM46" i="62"/>
  <c r="AL42" i="62"/>
  <c r="AJ42" i="62"/>
  <c r="AM42" i="62"/>
  <c r="AJ31" i="62"/>
  <c r="AL29" i="62"/>
  <c r="AJ29" i="62"/>
  <c r="AL27" i="62"/>
  <c r="AJ27" i="62"/>
  <c r="AM16" i="62"/>
  <c r="AK15" i="62"/>
  <c r="AM13" i="62"/>
  <c r="AK22" i="62"/>
  <c r="AK21" i="62" s="1"/>
  <c r="AN22" i="62"/>
  <c r="AN21" i="62" s="1"/>
  <c r="AD22" i="62"/>
  <c r="AD21" i="62" s="1"/>
  <c r="AI22" i="62"/>
  <c r="AI21" i="62" s="1"/>
  <c r="H60" i="62"/>
  <c r="H58" i="62"/>
  <c r="H38" i="62"/>
  <c r="H35" i="62"/>
  <c r="AN53" i="62"/>
  <c r="AN48" i="62"/>
  <c r="AN9" i="62"/>
  <c r="AN29" i="62"/>
  <c r="AN31" i="62"/>
  <c r="AN60" i="62"/>
  <c r="AN55" i="62"/>
  <c r="AN45" i="62"/>
  <c r="AN42" i="62"/>
  <c r="AN80" i="62"/>
  <c r="AN70" i="62"/>
  <c r="AN58" i="62"/>
  <c r="AN78" i="62"/>
  <c r="N35" i="62"/>
  <c r="AM49" i="62"/>
  <c r="AN38" i="62"/>
  <c r="I54" i="62" l="1"/>
  <c r="I51" i="62"/>
  <c r="I50" i="62" s="1"/>
  <c r="I46" i="62"/>
  <c r="AM67" i="62"/>
  <c r="AR37" i="62"/>
  <c r="AR54" i="62"/>
  <c r="AR47" i="62"/>
  <c r="AT79" i="62"/>
  <c r="AT67" i="62"/>
  <c r="AT54" i="62"/>
  <c r="AQ47" i="62"/>
  <c r="AT46" i="62"/>
  <c r="AH8" i="62"/>
  <c r="N28" i="62"/>
  <c r="X28" i="62" s="1"/>
  <c r="H20" i="62"/>
  <c r="Q78" i="62"/>
  <c r="AA78" i="62" s="1"/>
  <c r="K78" i="62"/>
  <c r="U78" i="62" s="1"/>
  <c r="J78" i="62"/>
  <c r="T78" i="62" s="1"/>
  <c r="D17" i="71"/>
  <c r="R66" i="62"/>
  <c r="AB66" i="62" s="1"/>
  <c r="M45" i="62"/>
  <c r="W45" i="62" s="1"/>
  <c r="R78" i="62"/>
  <c r="AB78" i="62" s="1"/>
  <c r="AN8" i="62"/>
  <c r="M70" i="62"/>
  <c r="R9" i="62"/>
  <c r="AB9" i="62" s="1"/>
  <c r="E75" i="65"/>
  <c r="AE79" i="62"/>
  <c r="AO79" i="62" s="1"/>
  <c r="AE72" i="62"/>
  <c r="AO72" i="62" s="1"/>
  <c r="AE67" i="62"/>
  <c r="AE64" i="62"/>
  <c r="AE14" i="62"/>
  <c r="AO14" i="62" s="1"/>
  <c r="AP14" i="62" s="1"/>
  <c r="AE13" i="62"/>
  <c r="AO13" i="62" s="1"/>
  <c r="AP13" i="62" s="1"/>
  <c r="AE16" i="62"/>
  <c r="AE15" i="62" s="1"/>
  <c r="AE11" i="62"/>
  <c r="AO11" i="62" s="1"/>
  <c r="AP11" i="62" s="1"/>
  <c r="I58" i="62"/>
  <c r="S58" i="62" s="1"/>
  <c r="AE23" i="62"/>
  <c r="J62" i="62"/>
  <c r="T62" i="62" s="1"/>
  <c r="J73" i="62"/>
  <c r="T73" i="62" s="1"/>
  <c r="I60" i="62"/>
  <c r="I45" i="62"/>
  <c r="Q60" i="62"/>
  <c r="AA60" i="62" s="1"/>
  <c r="M53" i="62"/>
  <c r="W53" i="62" s="1"/>
  <c r="AQ42" i="62"/>
  <c r="D64" i="70" s="1"/>
  <c r="Q54" i="62"/>
  <c r="Q53" i="62" s="1"/>
  <c r="AA53" i="62" s="1"/>
  <c r="H8" i="62"/>
  <c r="AE10" i="62"/>
  <c r="AO10" i="62" s="1"/>
  <c r="AP10" i="62" s="1"/>
  <c r="AS13" i="62"/>
  <c r="M60" i="62"/>
  <c r="W60" i="62" s="1"/>
  <c r="M66" i="62"/>
  <c r="G88" i="70"/>
  <c r="P27" i="62"/>
  <c r="O40" i="62"/>
  <c r="Y40" i="62" s="1"/>
  <c r="R58" i="62"/>
  <c r="AB58" i="62" s="1"/>
  <c r="M48" i="62"/>
  <c r="W48" i="62" s="1"/>
  <c r="O44" i="62"/>
  <c r="Y44" i="62" s="1"/>
  <c r="AS37" i="62"/>
  <c r="R62" i="62"/>
  <c r="AB62" i="62" s="1"/>
  <c r="K17" i="62"/>
  <c r="U17" i="62" s="1"/>
  <c r="D29" i="69"/>
  <c r="N34" i="62"/>
  <c r="X34" i="62" s="1"/>
  <c r="AN77" i="62"/>
  <c r="AG39" i="62"/>
  <c r="AD8" i="62"/>
  <c r="O70" i="62"/>
  <c r="Y70" i="62" s="1"/>
  <c r="L70" i="62"/>
  <c r="V70" i="62" s="1"/>
  <c r="AK70" i="62"/>
  <c r="U22" i="62"/>
  <c r="K21" i="62"/>
  <c r="U21" i="62" s="1"/>
  <c r="Z22" i="62"/>
  <c r="P21" i="62"/>
  <c r="Z21" i="62" s="1"/>
  <c r="AA22" i="62"/>
  <c r="Q21" i="62"/>
  <c r="V22" i="62"/>
  <c r="L21" i="62"/>
  <c r="V21" i="62" s="1"/>
  <c r="T22" i="62"/>
  <c r="J21" i="62"/>
  <c r="AF21" i="62"/>
  <c r="AH21" i="62"/>
  <c r="AJ21" i="62"/>
  <c r="AL21" i="62"/>
  <c r="X22" i="62"/>
  <c r="N21" i="62"/>
  <c r="X21" i="62" s="1"/>
  <c r="Y22" i="62"/>
  <c r="O21" i="62"/>
  <c r="Y21" i="62" s="1"/>
  <c r="S22" i="62"/>
  <c r="I21" i="62"/>
  <c r="K44" i="62"/>
  <c r="U44" i="62" s="1"/>
  <c r="M55" i="62"/>
  <c r="W55" i="62" s="1"/>
  <c r="K20" i="62"/>
  <c r="U20" i="62" s="1"/>
  <c r="K8" i="62"/>
  <c r="U8" i="62" s="1"/>
  <c r="AE12" i="62"/>
  <c r="P20" i="62"/>
  <c r="Z20" i="62" s="1"/>
  <c r="P28" i="62"/>
  <c r="Z28" i="62" s="1"/>
  <c r="P17" i="62"/>
  <c r="Z17" i="62" s="1"/>
  <c r="AO16" i="62"/>
  <c r="AP16" i="62" s="1"/>
  <c r="AE47" i="62"/>
  <c r="AE46" i="62"/>
  <c r="AE37" i="62"/>
  <c r="AO37" i="62" s="1"/>
  <c r="AP37" i="62" s="1"/>
  <c r="AE36" i="62"/>
  <c r="AO36" i="62" s="1"/>
  <c r="AP36" i="62" s="1"/>
  <c r="AE32" i="62"/>
  <c r="AO32" i="62" s="1"/>
  <c r="AP32" i="62" s="1"/>
  <c r="AE30" i="62"/>
  <c r="AO30" i="62" s="1"/>
  <c r="AP30" i="62" s="1"/>
  <c r="BC81" i="62"/>
  <c r="K38" i="62"/>
  <c r="U38" i="62" s="1"/>
  <c r="L18" i="62"/>
  <c r="V18" i="62" s="1"/>
  <c r="G77" i="65"/>
  <c r="G71" i="72"/>
  <c r="D79" i="72"/>
  <c r="D52" i="70"/>
  <c r="O80" i="62"/>
  <c r="Y80" i="62"/>
  <c r="J60" i="62"/>
  <c r="T60" i="62" s="1"/>
  <c r="D89" i="74"/>
  <c r="O38" i="62"/>
  <c r="Y38" i="62" s="1"/>
  <c r="R31" i="62"/>
  <c r="AB31" i="62" s="1"/>
  <c r="Y27" i="62"/>
  <c r="O27" i="62"/>
  <c r="AE35" i="62"/>
  <c r="AD35" i="62"/>
  <c r="AD34" i="62" s="1"/>
  <c r="AD27" i="62"/>
  <c r="T80" i="62"/>
  <c r="I107" i="65"/>
  <c r="I12" i="62"/>
  <c r="S12" i="62" s="1"/>
  <c r="Q48" i="62"/>
  <c r="AA48" i="62" s="1"/>
  <c r="N48" i="62"/>
  <c r="X48" i="62" s="1"/>
  <c r="R45" i="62"/>
  <c r="AB45" i="62" s="1"/>
  <c r="R22" i="62"/>
  <c r="AT22" i="62" s="1"/>
  <c r="L20" i="62"/>
  <c r="V20" i="62" s="1"/>
  <c r="AE29" i="62"/>
  <c r="AD29" i="62"/>
  <c r="D78" i="74"/>
  <c r="D44" i="68"/>
  <c r="AT42" i="62"/>
  <c r="D41" i="69"/>
  <c r="R18" i="62"/>
  <c r="AB18" i="62" s="1"/>
  <c r="AG8" i="62"/>
  <c r="AE54" i="62"/>
  <c r="AD65" i="62"/>
  <c r="R27" i="62"/>
  <c r="G62" i="66"/>
  <c r="M35" i="62"/>
  <c r="AR35" i="62" s="1"/>
  <c r="E44" i="65" s="1"/>
  <c r="E16" i="72"/>
  <c r="J58" i="62"/>
  <c r="AQ58" i="62" s="1"/>
  <c r="D60" i="67" s="1"/>
  <c r="H19" i="62"/>
  <c r="G47" i="68"/>
  <c r="AT48" i="62"/>
  <c r="G85" i="71" s="1"/>
  <c r="AH19" i="62"/>
  <c r="AS14" i="62"/>
  <c r="D37" i="70"/>
  <c r="AO23" i="62"/>
  <c r="AP23" i="62" s="1"/>
  <c r="AE51" i="62"/>
  <c r="AO51" i="62" s="1"/>
  <c r="AE45" i="62"/>
  <c r="AE33" i="62"/>
  <c r="AO33" i="62" s="1"/>
  <c r="AD40" i="62"/>
  <c r="AF18" i="62"/>
  <c r="AL18" i="62"/>
  <c r="AN62" i="62"/>
  <c r="AD66" i="62"/>
  <c r="K80" i="62"/>
  <c r="AK17" i="62"/>
  <c r="Q9" i="62"/>
  <c r="G44" i="71"/>
  <c r="G72" i="74"/>
  <c r="AR55" i="62"/>
  <c r="E8" i="70" s="1"/>
  <c r="P56" i="62"/>
  <c r="Z56" i="62" s="1"/>
  <c r="G89" i="69"/>
  <c r="G89" i="67"/>
  <c r="AM65" i="62"/>
  <c r="AS23" i="62"/>
  <c r="AQ49" i="62"/>
  <c r="AK40" i="62"/>
  <c r="E91" i="71"/>
  <c r="AM27" i="62"/>
  <c r="AH77" i="62"/>
  <c r="H18" i="62"/>
  <c r="E90" i="70"/>
  <c r="AJ20" i="62"/>
  <c r="AQ48" i="62"/>
  <c r="D72" i="66" s="1"/>
  <c r="L28" i="62"/>
  <c r="V28" i="62" s="1"/>
  <c r="AM62" i="62"/>
  <c r="P62" i="62"/>
  <c r="Z62" i="62" s="1"/>
  <c r="K62" i="62"/>
  <c r="U62" i="62" s="1"/>
  <c r="AD62" i="62"/>
  <c r="AH62" i="62"/>
  <c r="AH57" i="62" s="1"/>
  <c r="AI62" i="62"/>
  <c r="AL62" i="62"/>
  <c r="AJ62" i="62"/>
  <c r="AJ57" i="62" s="1"/>
  <c r="AJ34" i="62"/>
  <c r="AK41" i="62"/>
  <c r="AK52" i="62"/>
  <c r="AL17" i="62"/>
  <c r="AG40" i="62"/>
  <c r="E87" i="69"/>
  <c r="E92" i="72"/>
  <c r="AM35" i="62"/>
  <c r="X27" i="62"/>
  <c r="AM58" i="62"/>
  <c r="N17" i="62"/>
  <c r="X17" i="62" s="1"/>
  <c r="D30" i="74"/>
  <c r="D26" i="67"/>
  <c r="D42" i="72"/>
  <c r="AG41" i="62"/>
  <c r="AG18" i="62"/>
  <c r="AT29" i="62"/>
  <c r="AK19" i="62"/>
  <c r="G42" i="70"/>
  <c r="G88" i="68"/>
  <c r="G88" i="66"/>
  <c r="L42" i="70"/>
  <c r="V60" i="62"/>
  <c r="AT9" i="62"/>
  <c r="G46" i="67" s="1"/>
  <c r="R8" i="62"/>
  <c r="AT8" i="62" s="1"/>
  <c r="AM31" i="62"/>
  <c r="AS31" i="62" s="1"/>
  <c r="D17" i="65"/>
  <c r="O17" i="62"/>
  <c r="Y17" i="62" s="1"/>
  <c r="X35" i="62"/>
  <c r="AD19" i="62"/>
  <c r="AG17" i="62"/>
  <c r="AK44" i="62"/>
  <c r="AD77" i="62"/>
  <c r="D74" i="66"/>
  <c r="AF44" i="62"/>
  <c r="D81" i="68"/>
  <c r="D63" i="70"/>
  <c r="AH44" i="62"/>
  <c r="AH34" i="62"/>
  <c r="AI38" i="62"/>
  <c r="AK8" i="62"/>
  <c r="AL56" i="62"/>
  <c r="AL44" i="62"/>
  <c r="AJ44" i="62"/>
  <c r="AL38" i="62"/>
  <c r="AS32" i="62"/>
  <c r="AS30" i="62"/>
  <c r="AL20" i="62"/>
  <c r="AS10" i="62"/>
  <c r="AT12" i="62"/>
  <c r="G11" i="65" s="1"/>
  <c r="G43" i="72"/>
  <c r="G25" i="68"/>
  <c r="G58" i="66"/>
  <c r="L57" i="66"/>
  <c r="G93" i="72"/>
  <c r="AT66" i="62"/>
  <c r="AS11" i="62"/>
  <c r="F39" i="66"/>
  <c r="F27" i="69"/>
  <c r="F102" i="65"/>
  <c r="K27" i="69"/>
  <c r="F37" i="74"/>
  <c r="P80" i="62"/>
  <c r="Z80" i="62"/>
  <c r="P77" i="62"/>
  <c r="Z77" i="62" s="1"/>
  <c r="O57" i="62"/>
  <c r="Y57" i="62" s="1"/>
  <c r="Y60" i="62"/>
  <c r="G86" i="71"/>
  <c r="L52" i="62"/>
  <c r="V52" i="62" s="1"/>
  <c r="Z48" i="62"/>
  <c r="P44" i="62"/>
  <c r="Z44" i="62" s="1"/>
  <c r="K39" i="62"/>
  <c r="U39" i="62" s="1"/>
  <c r="L34" i="62"/>
  <c r="V34" i="62" s="1"/>
  <c r="L27" i="62"/>
  <c r="V27" i="62"/>
  <c r="AR45" i="62"/>
  <c r="E63" i="65" s="1"/>
  <c r="AI44" i="62"/>
  <c r="AN34" i="62"/>
  <c r="AF56" i="62"/>
  <c r="AI19" i="62"/>
  <c r="AM78" i="62"/>
  <c r="AS78" i="62" s="1"/>
  <c r="AH17" i="62"/>
  <c r="AF41" i="62"/>
  <c r="AS67" i="62"/>
  <c r="AI40" i="62"/>
  <c r="O18" i="62"/>
  <c r="Y18" i="62" s="1"/>
  <c r="AB80" i="62"/>
  <c r="R80" i="62"/>
  <c r="AT80" i="62" s="1"/>
  <c r="O77" i="62"/>
  <c r="Y77" i="62" s="1"/>
  <c r="I73" i="62"/>
  <c r="S73" i="62" s="1"/>
  <c r="R70" i="62"/>
  <c r="AB70" i="62" s="1"/>
  <c r="J70" i="62"/>
  <c r="T70" i="62" s="1"/>
  <c r="I67" i="62"/>
  <c r="AO67" i="62" s="1"/>
  <c r="AP67" i="62" s="1"/>
  <c r="R65" i="62"/>
  <c r="J65" i="62"/>
  <c r="T65" i="62" s="1"/>
  <c r="I64" i="62"/>
  <c r="AO64" i="62" s="1"/>
  <c r="N62" i="62"/>
  <c r="X62" i="62" s="1"/>
  <c r="Q62" i="62"/>
  <c r="I62" i="62"/>
  <c r="S62" i="62" s="1"/>
  <c r="N55" i="62"/>
  <c r="AQ54" i="62"/>
  <c r="J53" i="62"/>
  <c r="T53" i="62" s="1"/>
  <c r="K52" i="62"/>
  <c r="U52" i="62" s="1"/>
  <c r="AT51" i="62"/>
  <c r="R50" i="62"/>
  <c r="J45" i="62"/>
  <c r="U42" i="62"/>
  <c r="K41" i="62"/>
  <c r="U41" i="62" s="1"/>
  <c r="L40" i="62"/>
  <c r="V40" i="62" s="1"/>
  <c r="P40" i="62"/>
  <c r="Z40" i="62" s="1"/>
  <c r="P39" i="62"/>
  <c r="Z39" i="62" s="1"/>
  <c r="J35" i="62"/>
  <c r="T35" i="62" s="1"/>
  <c r="J31" i="62"/>
  <c r="J29" i="62"/>
  <c r="T29" i="62" s="1"/>
  <c r="T27" i="62"/>
  <c r="AE48" i="62"/>
  <c r="AD48" i="62"/>
  <c r="AD44" i="62" s="1"/>
  <c r="AF39" i="62"/>
  <c r="AJ9" i="62"/>
  <c r="AJ8" i="62" s="1"/>
  <c r="AJ80" i="62"/>
  <c r="I43" i="68"/>
  <c r="D89" i="72"/>
  <c r="D90" i="68"/>
  <c r="G73" i="67"/>
  <c r="M78" i="62"/>
  <c r="W78" i="62" s="1"/>
  <c r="D63" i="67"/>
  <c r="G20" i="67"/>
  <c r="E27" i="69"/>
  <c r="J14" i="65"/>
  <c r="I27" i="62"/>
  <c r="M58" i="62"/>
  <c r="W58" i="62" s="1"/>
  <c r="AR53" i="62"/>
  <c r="E74" i="69" s="1"/>
  <c r="E43" i="66"/>
  <c r="E25" i="68"/>
  <c r="AG56" i="62"/>
  <c r="AD39" i="62"/>
  <c r="AS42" i="62"/>
  <c r="F53" i="71" s="1"/>
  <c r="F43" i="65"/>
  <c r="AR66" i="62"/>
  <c r="M50" i="62"/>
  <c r="AR50" i="62" s="1"/>
  <c r="E45" i="74" s="1"/>
  <c r="AF57" i="62"/>
  <c r="O52" i="62"/>
  <c r="Y52" i="62" s="1"/>
  <c r="P52" i="62"/>
  <c r="Z52" i="62" s="1"/>
  <c r="O8" i="62"/>
  <c r="Y8" i="62" s="1"/>
  <c r="P41" i="62"/>
  <c r="Z41" i="62" s="1"/>
  <c r="G37" i="70"/>
  <c r="AE60" i="62"/>
  <c r="AO60" i="62" s="1"/>
  <c r="AN17" i="62"/>
  <c r="AD18" i="62"/>
  <c r="AJ18" i="62"/>
  <c r="R19" i="62"/>
  <c r="AB19" i="62" s="1"/>
  <c r="L19" i="62"/>
  <c r="V19" i="62" s="1"/>
  <c r="AL19" i="62"/>
  <c r="F58" i="66"/>
  <c r="AT78" i="62"/>
  <c r="G7" i="74" s="1"/>
  <c r="G67" i="66"/>
  <c r="D43" i="66"/>
  <c r="I34" i="70"/>
  <c r="D37" i="69"/>
  <c r="D14" i="69"/>
  <c r="I29" i="62"/>
  <c r="S29" i="62" s="1"/>
  <c r="D93" i="68"/>
  <c r="D65" i="72"/>
  <c r="D38" i="69"/>
  <c r="D62" i="74"/>
  <c r="D93" i="74"/>
  <c r="AQ60" i="62"/>
  <c r="R20" i="62"/>
  <c r="AB20" i="62" s="1"/>
  <c r="AF34" i="62"/>
  <c r="D16" i="65"/>
  <c r="AJ17" i="62"/>
  <c r="AJ38" i="62"/>
  <c r="AL39" i="62"/>
  <c r="AK39" i="62"/>
  <c r="AL41" i="62"/>
  <c r="AJ41" i="62"/>
  <c r="AM51" i="62"/>
  <c r="AS51" i="62" s="1"/>
  <c r="Z12" i="62"/>
  <c r="P8" i="62"/>
  <c r="Z8" i="62" s="1"/>
  <c r="K27" i="62"/>
  <c r="U27" i="62"/>
  <c r="K28" i="62"/>
  <c r="U28" i="62" s="1"/>
  <c r="P34" i="62"/>
  <c r="Z34" i="62" s="1"/>
  <c r="AH39" i="62"/>
  <c r="J50" i="62"/>
  <c r="R39" i="62"/>
  <c r="AB39" i="62" s="1"/>
  <c r="L38" i="62"/>
  <c r="V38" i="62" s="1"/>
  <c r="O39" i="62"/>
  <c r="Y39" i="62" s="1"/>
  <c r="L39" i="62"/>
  <c r="V39" i="62" s="1"/>
  <c r="J38" i="62"/>
  <c r="T38" i="62" s="1"/>
  <c r="AR30" i="62"/>
  <c r="N42" i="62"/>
  <c r="R35" i="62"/>
  <c r="AB35" i="62" s="1"/>
  <c r="R53" i="62"/>
  <c r="AB53" i="62" s="1"/>
  <c r="Y42" i="62"/>
  <c r="O41" i="62"/>
  <c r="Y41" i="62" s="1"/>
  <c r="R60" i="62"/>
  <c r="AT15" i="62"/>
  <c r="N73" i="62"/>
  <c r="X73" i="62" s="1"/>
  <c r="Z60" i="62"/>
  <c r="P38" i="62"/>
  <c r="Z38" i="62" s="1"/>
  <c r="AJ40" i="62"/>
  <c r="AS36" i="62"/>
  <c r="AK57" i="62"/>
  <c r="AS64" i="62"/>
  <c r="AJ77" i="62"/>
  <c r="AQ73" i="62"/>
  <c r="AF77" i="62"/>
  <c r="AG34" i="62"/>
  <c r="AG52" i="62"/>
  <c r="AG77" i="62"/>
  <c r="AD52" i="62"/>
  <c r="AQ55" i="62"/>
  <c r="L41" i="62"/>
  <c r="V41" i="62" s="1"/>
  <c r="AR16" i="62"/>
  <c r="N44" i="62"/>
  <c r="X44" i="62" s="1"/>
  <c r="AR32" i="62"/>
  <c r="AR11" i="62"/>
  <c r="AR10" i="62"/>
  <c r="AR13" i="62"/>
  <c r="AO46" i="62"/>
  <c r="AP46" i="62" s="1"/>
  <c r="AO47" i="62"/>
  <c r="AP47" i="62" s="1"/>
  <c r="AR79" i="62"/>
  <c r="AQ79" i="62"/>
  <c r="AQ67" i="62"/>
  <c r="AT64" i="62"/>
  <c r="AT23" i="62"/>
  <c r="AQ23" i="62"/>
  <c r="AT16" i="62"/>
  <c r="AQ16" i="62"/>
  <c r="AT14" i="62"/>
  <c r="AT13" i="62"/>
  <c r="AQ13" i="62"/>
  <c r="AT11" i="62"/>
  <c r="AQ11" i="62"/>
  <c r="AT10" i="62"/>
  <c r="AQ10" i="62"/>
  <c r="AE40" i="62"/>
  <c r="AR49" i="62"/>
  <c r="AO49" i="62"/>
  <c r="AP49" i="62" s="1"/>
  <c r="E37" i="71"/>
  <c r="G85" i="68"/>
  <c r="D43" i="71"/>
  <c r="G43" i="71"/>
  <c r="AD41" i="62"/>
  <c r="AK56" i="62"/>
  <c r="K37" i="71"/>
  <c r="W66" i="62"/>
  <c r="AQ78" i="62"/>
  <c r="D53" i="70" s="1"/>
  <c r="AH56" i="62"/>
  <c r="L17" i="62"/>
  <c r="V17" i="62" s="1"/>
  <c r="J19" i="62"/>
  <c r="T19" i="62" s="1"/>
  <c r="S60" i="62"/>
  <c r="AA31" i="62"/>
  <c r="G55" i="65"/>
  <c r="G12" i="68"/>
  <c r="G10" i="66"/>
  <c r="G26" i="71"/>
  <c r="L22" i="70"/>
  <c r="G22" i="74"/>
  <c r="G29" i="67"/>
  <c r="G44" i="69"/>
  <c r="G22" i="70"/>
  <c r="G16" i="72"/>
  <c r="D51" i="66"/>
  <c r="I49" i="70"/>
  <c r="D54" i="74"/>
  <c r="AN52" i="62"/>
  <c r="I93" i="66"/>
  <c r="I65" i="72"/>
  <c r="AJ39" i="62"/>
  <c r="AQ15" i="62"/>
  <c r="D8" i="72" s="1"/>
  <c r="K19" i="62"/>
  <c r="U19" i="62" s="1"/>
  <c r="P19" i="62"/>
  <c r="Z19" i="62" s="1"/>
  <c r="AR60" i="62"/>
  <c r="E70" i="66" s="1"/>
  <c r="L93" i="74"/>
  <c r="G93" i="71"/>
  <c r="E80" i="71"/>
  <c r="I93" i="68"/>
  <c r="I38" i="69"/>
  <c r="I34" i="71"/>
  <c r="I62" i="74"/>
  <c r="AL8" i="62"/>
  <c r="AM29" i="62"/>
  <c r="AK38" i="62"/>
  <c r="H34" i="62"/>
  <c r="AM80" i="62"/>
  <c r="AI17" i="62"/>
  <c r="AI41" i="62"/>
  <c r="G73" i="69"/>
  <c r="G80" i="67"/>
  <c r="G11" i="74"/>
  <c r="L77" i="65"/>
  <c r="L88" i="68"/>
  <c r="L71" i="72"/>
  <c r="E56" i="70"/>
  <c r="E47" i="66"/>
  <c r="AW53" i="62"/>
  <c r="J18" i="74" s="1"/>
  <c r="S45" i="62"/>
  <c r="G93" i="74"/>
  <c r="G86" i="69"/>
  <c r="D66" i="69"/>
  <c r="AS48" i="62"/>
  <c r="F51" i="67" s="1"/>
  <c r="AN57" i="62"/>
  <c r="AK20" i="62"/>
  <c r="AL34" i="62"/>
  <c r="AM41" i="62"/>
  <c r="AM45" i="62"/>
  <c r="AS45" i="62" s="1"/>
  <c r="AG19" i="62"/>
  <c r="AM66" i="62"/>
  <c r="AM73" i="62"/>
  <c r="AK77" i="62"/>
  <c r="AL77" i="62"/>
  <c r="AD38" i="62"/>
  <c r="C39" i="66"/>
  <c r="AQ12" i="62"/>
  <c r="D11" i="65" s="1"/>
  <c r="L8" i="62"/>
  <c r="V8" i="62" s="1"/>
  <c r="AO54" i="62"/>
  <c r="AP54" i="62" s="1"/>
  <c r="E65" i="70"/>
  <c r="Q15" i="62"/>
  <c r="AK18" i="62"/>
  <c r="AJ52" i="62"/>
  <c r="AM53" i="62"/>
  <c r="AS53" i="62" s="1"/>
  <c r="F69" i="68" s="1"/>
  <c r="AI18" i="62"/>
  <c r="AI20" i="62"/>
  <c r="AI52" i="62"/>
  <c r="AI57" i="62"/>
  <c r="AH52" i="62"/>
  <c r="AF17" i="62"/>
  <c r="K18" i="62"/>
  <c r="U18" i="62" s="1"/>
  <c r="AI39" i="62"/>
  <c r="AG44" i="62"/>
  <c r="AD17" i="62"/>
  <c r="D51" i="71"/>
  <c r="AH41" i="62"/>
  <c r="AM28" i="62"/>
  <c r="F15" i="68"/>
  <c r="F18" i="66"/>
  <c r="G11" i="66"/>
  <c r="G33" i="69"/>
  <c r="E7" i="69"/>
  <c r="E26" i="70"/>
  <c r="AW35" i="62"/>
  <c r="E7" i="67"/>
  <c r="E26" i="66"/>
  <c r="E28" i="72"/>
  <c r="E26" i="67"/>
  <c r="E17" i="70"/>
  <c r="E37" i="69"/>
  <c r="E25" i="65"/>
  <c r="E83" i="69"/>
  <c r="AW66" i="62"/>
  <c r="W50" i="62"/>
  <c r="O56" i="62"/>
  <c r="Y56" i="62" s="1"/>
  <c r="AM22" i="62"/>
  <c r="E11" i="74"/>
  <c r="E57" i="66"/>
  <c r="F38" i="68"/>
  <c r="F55" i="74"/>
  <c r="G40" i="68"/>
  <c r="AN39" i="62"/>
  <c r="AT39" i="62" s="1"/>
  <c r="AQ9" i="62"/>
  <c r="D11" i="66" s="1"/>
  <c r="AF8" i="62"/>
  <c r="N18" i="62"/>
  <c r="X18" i="62" s="1"/>
  <c r="D58" i="68"/>
  <c r="AF19" i="62"/>
  <c r="AN28" i="62"/>
  <c r="G69" i="67"/>
  <c r="AN20" i="62"/>
  <c r="G39" i="69"/>
  <c r="AN40" i="62"/>
  <c r="AT45" i="62"/>
  <c r="G59" i="66" s="1"/>
  <c r="AN44" i="62"/>
  <c r="I17" i="62"/>
  <c r="S17" i="62" s="1"/>
  <c r="G77" i="69"/>
  <c r="G72" i="66"/>
  <c r="G64" i="65"/>
  <c r="G72" i="68"/>
  <c r="G65" i="74"/>
  <c r="AY48" i="62"/>
  <c r="D88" i="69"/>
  <c r="S50" i="62"/>
  <c r="E67" i="68"/>
  <c r="E44" i="67"/>
  <c r="E102" i="65"/>
  <c r="E12" i="74"/>
  <c r="E26" i="68"/>
  <c r="E11" i="72"/>
  <c r="E30" i="74"/>
  <c r="E17" i="71"/>
  <c r="F39" i="74"/>
  <c r="K39" i="68"/>
  <c r="K102" i="65"/>
  <c r="K39" i="72"/>
  <c r="AB8" i="62"/>
  <c r="G13" i="74"/>
  <c r="AO45" i="62"/>
  <c r="W35" i="62"/>
  <c r="E24" i="69"/>
  <c r="E48" i="71"/>
  <c r="E65" i="65"/>
  <c r="F73" i="74"/>
  <c r="F57" i="68"/>
  <c r="E12" i="68"/>
  <c r="E10" i="66"/>
  <c r="E22" i="74"/>
  <c r="E55" i="65"/>
  <c r="E29" i="67"/>
  <c r="E45" i="67"/>
  <c r="E18" i="74"/>
  <c r="E69" i="65"/>
  <c r="E78" i="67"/>
  <c r="E69" i="68"/>
  <c r="E69" i="66"/>
  <c r="E73" i="66"/>
  <c r="E22" i="72"/>
  <c r="F14" i="74"/>
  <c r="F59" i="71"/>
  <c r="F39" i="72"/>
  <c r="F44" i="67"/>
  <c r="F37" i="71"/>
  <c r="F39" i="68"/>
  <c r="F56" i="70"/>
  <c r="AE38" i="62"/>
  <c r="G88" i="65"/>
  <c r="AA45" i="62"/>
  <c r="Q44" i="62"/>
  <c r="AN41" i="62"/>
  <c r="J18" i="62"/>
  <c r="AN18" i="62"/>
  <c r="AT18" i="62" s="1"/>
  <c r="G61" i="69" s="1"/>
  <c r="G105" i="65"/>
  <c r="G11" i="67"/>
  <c r="E18" i="68"/>
  <c r="AN56" i="62"/>
  <c r="AN27" i="62"/>
  <c r="AT27" i="62" s="1"/>
  <c r="G56" i="69" s="1"/>
  <c r="AN19" i="62"/>
  <c r="G68" i="65"/>
  <c r="G7" i="71"/>
  <c r="D46" i="74"/>
  <c r="D39" i="71"/>
  <c r="D22" i="69"/>
  <c r="D24" i="67"/>
  <c r="D38" i="70"/>
  <c r="D15" i="65"/>
  <c r="D52" i="71"/>
  <c r="D21" i="67"/>
  <c r="D20" i="66"/>
  <c r="AM12" i="62"/>
  <c r="AS12" i="62" s="1"/>
  <c r="F17" i="74" s="1"/>
  <c r="AA9" i="62"/>
  <c r="AK34" i="62"/>
  <c r="AF52" i="62"/>
  <c r="AD56" i="62"/>
  <c r="O20" i="62"/>
  <c r="Y20" i="62" s="1"/>
  <c r="G48" i="65"/>
  <c r="G91" i="74"/>
  <c r="G90" i="71"/>
  <c r="G81" i="66"/>
  <c r="G81" i="68"/>
  <c r="W70" i="62"/>
  <c r="AR70" i="62"/>
  <c r="M29" i="62"/>
  <c r="I20" i="62"/>
  <c r="S20" i="62" s="1"/>
  <c r="Q70" i="62"/>
  <c r="AF20" i="62"/>
  <c r="AM70" i="62"/>
  <c r="AO29" i="62"/>
  <c r="C52" i="72" s="1"/>
  <c r="AM60" i="62"/>
  <c r="M15" i="62"/>
  <c r="C89" i="66"/>
  <c r="AS35" i="62"/>
  <c r="J8" i="62"/>
  <c r="M22" i="62"/>
  <c r="M21" i="62" s="1"/>
  <c r="M12" i="62"/>
  <c r="AO35" i="62"/>
  <c r="C7" i="69" s="1"/>
  <c r="AI8" i="62"/>
  <c r="C35" i="66"/>
  <c r="L44" i="62"/>
  <c r="V44" i="62" s="1"/>
  <c r="AS58" i="62"/>
  <c r="AM9" i="62"/>
  <c r="G81" i="69"/>
  <c r="G85" i="72"/>
  <c r="I15" i="62"/>
  <c r="V80" i="62"/>
  <c r="O34" i="62"/>
  <c r="Y34" i="62" s="1"/>
  <c r="O28" i="62"/>
  <c r="Y28" i="62" s="1"/>
  <c r="K34" i="62"/>
  <c r="U34" i="62" s="1"/>
  <c r="D25" i="65"/>
  <c r="D28" i="72"/>
  <c r="D17" i="70"/>
  <c r="D43" i="68"/>
  <c r="AD20" i="62"/>
  <c r="AQ22" i="62"/>
  <c r="D39" i="70" s="1"/>
  <c r="AL57" i="62"/>
  <c r="AI77" i="62"/>
  <c r="X15" i="62"/>
  <c r="N8" i="62"/>
  <c r="X8" i="62" s="1"/>
  <c r="N19" i="62"/>
  <c r="X19" i="62" s="1"/>
  <c r="N20" i="62"/>
  <c r="X20" i="62" s="1"/>
  <c r="AI34" i="62"/>
  <c r="AH40" i="62"/>
  <c r="D43" i="72"/>
  <c r="D24" i="68"/>
  <c r="AF38" i="62"/>
  <c r="AQ38" i="62" s="1"/>
  <c r="D82" i="68" s="1"/>
  <c r="AF40" i="62"/>
  <c r="AG57" i="62"/>
  <c r="O19" i="62"/>
  <c r="Y19" i="62" s="1"/>
  <c r="AT73" i="62"/>
  <c r="Q65" i="62"/>
  <c r="M40" i="62"/>
  <c r="Q66" i="62"/>
  <c r="AA66" i="62" s="1"/>
  <c r="I70" i="62"/>
  <c r="M73" i="62"/>
  <c r="AS54" i="62"/>
  <c r="Q29" i="62"/>
  <c r="I9" i="62"/>
  <c r="AS46" i="62"/>
  <c r="AS47" i="62"/>
  <c r="N66" i="62"/>
  <c r="X66" i="62" s="1"/>
  <c r="AJ19" i="62"/>
  <c r="C92" i="74"/>
  <c r="AG20" i="62"/>
  <c r="AH20" i="62"/>
  <c r="AS16" i="62"/>
  <c r="AL40" i="62"/>
  <c r="AL52" i="62"/>
  <c r="K40" i="62"/>
  <c r="U40" i="62" s="1"/>
  <c r="M65" i="62"/>
  <c r="J39" i="62"/>
  <c r="N78" i="62"/>
  <c r="J66" i="62"/>
  <c r="N65" i="62"/>
  <c r="X65" i="62" s="1"/>
  <c r="N60" i="62"/>
  <c r="X60" i="62" s="1"/>
  <c r="N58" i="62"/>
  <c r="R55" i="62"/>
  <c r="AE62" i="62"/>
  <c r="Q49" i="62"/>
  <c r="AS49" i="62" s="1"/>
  <c r="AE58" i="62"/>
  <c r="AE9" i="62"/>
  <c r="I25" i="65"/>
  <c r="G63" i="67"/>
  <c r="G19" i="68"/>
  <c r="G35" i="74"/>
  <c r="G32" i="72"/>
  <c r="G32" i="71"/>
  <c r="F24" i="68"/>
  <c r="F50" i="71"/>
  <c r="F27" i="66"/>
  <c r="F22" i="67"/>
  <c r="F43" i="74"/>
  <c r="F14" i="69"/>
  <c r="F65" i="70"/>
  <c r="F43" i="72"/>
  <c r="F17" i="65"/>
  <c r="G58" i="67"/>
  <c r="G29" i="69"/>
  <c r="G39" i="74"/>
  <c r="G51" i="72"/>
  <c r="G64" i="70"/>
  <c r="G53" i="71"/>
  <c r="G15" i="68"/>
  <c r="G59" i="65"/>
  <c r="AY42" i="62"/>
  <c r="G18" i="66"/>
  <c r="G75" i="71"/>
  <c r="C43" i="72"/>
  <c r="C27" i="66"/>
  <c r="C22" i="67"/>
  <c r="C50" i="71"/>
  <c r="C14" i="69"/>
  <c r="C65" i="70"/>
  <c r="C17" i="65"/>
  <c r="C24" i="68"/>
  <c r="C43" i="74"/>
  <c r="D93" i="72"/>
  <c r="D74" i="65"/>
  <c r="D86" i="67"/>
  <c r="D85" i="68"/>
  <c r="D93" i="70"/>
  <c r="F84" i="70"/>
  <c r="F86" i="71"/>
  <c r="F80" i="68"/>
  <c r="F91" i="69"/>
  <c r="F88" i="65"/>
  <c r="F80" i="66"/>
  <c r="F91" i="67"/>
  <c r="F61" i="72"/>
  <c r="F68" i="74"/>
  <c r="D92" i="68"/>
  <c r="D33" i="71"/>
  <c r="D30" i="70"/>
  <c r="D64" i="74"/>
  <c r="D59" i="72"/>
  <c r="AV80" i="62"/>
  <c r="D106" i="65"/>
  <c r="D36" i="67"/>
  <c r="D92" i="66"/>
  <c r="D36" i="69"/>
  <c r="G9" i="65"/>
  <c r="G19" i="69"/>
  <c r="G19" i="67"/>
  <c r="G9" i="66"/>
  <c r="AY8" i="62"/>
  <c r="G45" i="71"/>
  <c r="G10" i="74"/>
  <c r="G10" i="72"/>
  <c r="G9" i="68"/>
  <c r="G47" i="70"/>
  <c r="E54" i="70"/>
  <c r="E56" i="74"/>
  <c r="E30" i="69"/>
  <c r="E46" i="71"/>
  <c r="E52" i="65"/>
  <c r="E56" i="72"/>
  <c r="E48" i="67"/>
  <c r="E41" i="66"/>
  <c r="E40" i="68"/>
  <c r="G13" i="70"/>
  <c r="G68" i="72"/>
  <c r="G74" i="66"/>
  <c r="G76" i="67"/>
  <c r="G74" i="68"/>
  <c r="G73" i="65"/>
  <c r="G13" i="71"/>
  <c r="G71" i="74"/>
  <c r="G71" i="69"/>
  <c r="G64" i="71"/>
  <c r="G23" i="68"/>
  <c r="G23" i="66"/>
  <c r="G52" i="67"/>
  <c r="G47" i="69"/>
  <c r="G58" i="72"/>
  <c r="G19" i="65"/>
  <c r="G72" i="70"/>
  <c r="G61" i="74"/>
  <c r="G52" i="72"/>
  <c r="G43" i="70"/>
  <c r="AY29" i="62"/>
  <c r="G41" i="74"/>
  <c r="G48" i="69"/>
  <c r="G32" i="67"/>
  <c r="G16" i="68"/>
  <c r="G37" i="65"/>
  <c r="G54" i="71"/>
  <c r="G16" i="66"/>
  <c r="G28" i="72"/>
  <c r="G26" i="67"/>
  <c r="G43" i="66"/>
  <c r="G43" i="68"/>
  <c r="G30" i="74"/>
  <c r="G17" i="71"/>
  <c r="G25" i="65"/>
  <c r="G37" i="69"/>
  <c r="G17" i="70"/>
  <c r="L56" i="62"/>
  <c r="V56" i="62" s="1"/>
  <c r="D91" i="71"/>
  <c r="D90" i="70"/>
  <c r="D75" i="65"/>
  <c r="D87" i="69"/>
  <c r="D92" i="74"/>
  <c r="D86" i="68"/>
  <c r="D92" i="72"/>
  <c r="D87" i="67"/>
  <c r="D86" i="66"/>
  <c r="D77" i="65"/>
  <c r="D89" i="69"/>
  <c r="D88" i="66"/>
  <c r="D42" i="70"/>
  <c r="D89" i="67"/>
  <c r="D44" i="71"/>
  <c r="D72" i="74"/>
  <c r="D88" i="68"/>
  <c r="D71" i="72"/>
  <c r="E77" i="65"/>
  <c r="E88" i="66"/>
  <c r="E71" i="72"/>
  <c r="E88" i="68"/>
  <c r="E89" i="67"/>
  <c r="E44" i="71"/>
  <c r="E89" i="69"/>
  <c r="E42" i="70"/>
  <c r="E72" i="74"/>
  <c r="G77" i="71"/>
  <c r="G68" i="66"/>
  <c r="G87" i="74"/>
  <c r="G97" i="65"/>
  <c r="G91" i="72"/>
  <c r="G68" i="68"/>
  <c r="G83" i="67"/>
  <c r="AY66" i="62"/>
  <c r="G76" i="70"/>
  <c r="G83" i="69"/>
  <c r="G24" i="72" l="1"/>
  <c r="N39" i="62"/>
  <c r="X39" i="62" s="1"/>
  <c r="J28" i="62"/>
  <c r="D14" i="65"/>
  <c r="D54" i="72"/>
  <c r="D31" i="68"/>
  <c r="D70" i="70"/>
  <c r="F59" i="65"/>
  <c r="D39" i="74"/>
  <c r="AE8" i="62"/>
  <c r="J17" i="62"/>
  <c r="T17" i="62" s="1"/>
  <c r="G81" i="74"/>
  <c r="I28" i="72"/>
  <c r="D65" i="70"/>
  <c r="G56" i="68"/>
  <c r="G7" i="70"/>
  <c r="G13" i="72"/>
  <c r="E70" i="68"/>
  <c r="E85" i="67"/>
  <c r="E15" i="74"/>
  <c r="G10" i="68"/>
  <c r="E9" i="74"/>
  <c r="Q18" i="62"/>
  <c r="AA18" i="62" s="1"/>
  <c r="E80" i="67"/>
  <c r="E16" i="67"/>
  <c r="G58" i="71"/>
  <c r="AY9" i="62"/>
  <c r="G58" i="70"/>
  <c r="F51" i="72"/>
  <c r="E70" i="70"/>
  <c r="G57" i="66"/>
  <c r="E8" i="71"/>
  <c r="D51" i="67"/>
  <c r="D90" i="66"/>
  <c r="D14" i="71"/>
  <c r="E92" i="74"/>
  <c r="E86" i="66"/>
  <c r="J92" i="72"/>
  <c r="E86" i="68"/>
  <c r="E87" i="67"/>
  <c r="D18" i="66"/>
  <c r="D53" i="71"/>
  <c r="G41" i="71"/>
  <c r="G91" i="70"/>
  <c r="D93" i="66"/>
  <c r="D32" i="72"/>
  <c r="G52" i="65"/>
  <c r="J70" i="70"/>
  <c r="E31" i="68"/>
  <c r="C92" i="69"/>
  <c r="R28" i="62"/>
  <c r="AB28" i="62" s="1"/>
  <c r="K57" i="62"/>
  <c r="U57" i="62" s="1"/>
  <c r="G55" i="69"/>
  <c r="G30" i="72"/>
  <c r="G74" i="72"/>
  <c r="AT58" i="62"/>
  <c r="D59" i="65"/>
  <c r="D15" i="68"/>
  <c r="D58" i="67"/>
  <c r="AV42" i="62"/>
  <c r="D51" i="72"/>
  <c r="D52" i="65"/>
  <c r="AQ53" i="62"/>
  <c r="D69" i="65" s="1"/>
  <c r="D71" i="69"/>
  <c r="E46" i="72"/>
  <c r="E26" i="65"/>
  <c r="E14" i="67"/>
  <c r="E58" i="68"/>
  <c r="J54" i="72"/>
  <c r="P57" i="62"/>
  <c r="Z57" i="62" s="1"/>
  <c r="AB27" i="62"/>
  <c r="D13" i="66"/>
  <c r="D49" i="70"/>
  <c r="E24" i="71"/>
  <c r="G46" i="70"/>
  <c r="D72" i="67"/>
  <c r="D51" i="65"/>
  <c r="D35" i="74"/>
  <c r="G87" i="71"/>
  <c r="L60" i="69"/>
  <c r="D13" i="71"/>
  <c r="G20" i="65"/>
  <c r="D34" i="70"/>
  <c r="E22" i="70"/>
  <c r="R17" i="62"/>
  <c r="AB17" i="62" s="1"/>
  <c r="AP79" i="62"/>
  <c r="G83" i="65"/>
  <c r="G90" i="66"/>
  <c r="G90" i="68"/>
  <c r="G89" i="72"/>
  <c r="G14" i="71"/>
  <c r="E8" i="69"/>
  <c r="E8" i="67"/>
  <c r="E23" i="71"/>
  <c r="E21" i="66"/>
  <c r="E19" i="70"/>
  <c r="E25" i="72"/>
  <c r="E56" i="65"/>
  <c r="E24" i="74"/>
  <c r="D93" i="71"/>
  <c r="D86" i="69"/>
  <c r="D85" i="66"/>
  <c r="G63" i="69"/>
  <c r="G86" i="70"/>
  <c r="G36" i="65"/>
  <c r="R38" i="62"/>
  <c r="AB38" i="62" s="1"/>
  <c r="J27" i="62"/>
  <c r="AQ27" i="62" s="1"/>
  <c r="D33" i="65" s="1"/>
  <c r="D48" i="70"/>
  <c r="D21" i="69"/>
  <c r="D48" i="74"/>
  <c r="AT19" i="62"/>
  <c r="G10" i="69"/>
  <c r="G53" i="70"/>
  <c r="G22" i="68"/>
  <c r="F27" i="68"/>
  <c r="F47" i="67"/>
  <c r="Q77" i="62"/>
  <c r="AA77" i="62" s="1"/>
  <c r="AW45" i="62"/>
  <c r="E41" i="72"/>
  <c r="E41" i="70"/>
  <c r="K37" i="74"/>
  <c r="K56" i="70"/>
  <c r="E47" i="74"/>
  <c r="E39" i="68"/>
  <c r="E39" i="66"/>
  <c r="E56" i="68"/>
  <c r="M44" i="62"/>
  <c r="E25" i="66"/>
  <c r="E27" i="65"/>
  <c r="E23" i="70"/>
  <c r="E56" i="66"/>
  <c r="G86" i="67"/>
  <c r="G93" i="70"/>
  <c r="E68" i="71"/>
  <c r="J58" i="69"/>
  <c r="AY78" i="62"/>
  <c r="R77" i="62"/>
  <c r="AB77" i="62" s="1"/>
  <c r="E80" i="69"/>
  <c r="G74" i="65"/>
  <c r="G85" i="66"/>
  <c r="E58" i="74"/>
  <c r="J55" i="67"/>
  <c r="AQ65" i="62"/>
  <c r="T58" i="62"/>
  <c r="E44" i="69"/>
  <c r="G32" i="69"/>
  <c r="D65" i="74"/>
  <c r="C80" i="66"/>
  <c r="AR48" i="62"/>
  <c r="F84" i="67"/>
  <c r="AT62" i="62"/>
  <c r="G12" i="70" s="1"/>
  <c r="AQ62" i="62"/>
  <c r="D95" i="65" s="1"/>
  <c r="G73" i="74"/>
  <c r="G43" i="74"/>
  <c r="D63" i="74"/>
  <c r="AM17" i="62"/>
  <c r="D91" i="74"/>
  <c r="D90" i="71"/>
  <c r="D72" i="68"/>
  <c r="D13" i="70"/>
  <c r="D38" i="67"/>
  <c r="AO12" i="62"/>
  <c r="G74" i="74"/>
  <c r="D83" i="65"/>
  <c r="AD57" i="62"/>
  <c r="I90" i="66"/>
  <c r="D90" i="67"/>
  <c r="D34" i="71"/>
  <c r="E26" i="71"/>
  <c r="F74" i="69"/>
  <c r="C35" i="68"/>
  <c r="C42" i="65"/>
  <c r="C24" i="72"/>
  <c r="C32" i="66"/>
  <c r="C70" i="67"/>
  <c r="H88" i="71"/>
  <c r="C88" i="71"/>
  <c r="C26" i="74"/>
  <c r="C85" i="70"/>
  <c r="C77" i="69"/>
  <c r="L26" i="65"/>
  <c r="G17" i="69"/>
  <c r="G47" i="74"/>
  <c r="G26" i="65"/>
  <c r="G58" i="68"/>
  <c r="G56" i="66"/>
  <c r="G14" i="67"/>
  <c r="G23" i="70"/>
  <c r="D46" i="65"/>
  <c r="AY12" i="62"/>
  <c r="L15" i="67" s="1"/>
  <c r="D48" i="68"/>
  <c r="D42" i="71"/>
  <c r="D37" i="67"/>
  <c r="I37" i="67"/>
  <c r="D90" i="69"/>
  <c r="D107" i="65"/>
  <c r="D14" i="70"/>
  <c r="E31" i="71"/>
  <c r="G35" i="66"/>
  <c r="L57" i="62"/>
  <c r="V57" i="62" s="1"/>
  <c r="G60" i="69"/>
  <c r="G48" i="66"/>
  <c r="D84" i="72"/>
  <c r="E21" i="67"/>
  <c r="G40" i="72"/>
  <c r="C48" i="69"/>
  <c r="D87" i="68"/>
  <c r="D33" i="69"/>
  <c r="C7" i="67"/>
  <c r="I55" i="72"/>
  <c r="G16" i="67"/>
  <c r="D58" i="66"/>
  <c r="AW55" i="62"/>
  <c r="J70" i="65" s="1"/>
  <c r="G60" i="72"/>
  <c r="G22" i="71"/>
  <c r="J75" i="65"/>
  <c r="C52" i="69"/>
  <c r="C58" i="66"/>
  <c r="C29" i="65"/>
  <c r="C39" i="67"/>
  <c r="C63" i="70"/>
  <c r="C73" i="74"/>
  <c r="C57" i="68"/>
  <c r="I44" i="68"/>
  <c r="I56" i="71"/>
  <c r="I52" i="70"/>
  <c r="I40" i="69"/>
  <c r="I78" i="74"/>
  <c r="I53" i="65"/>
  <c r="I79" i="72"/>
  <c r="I49" i="67"/>
  <c r="I40" i="66"/>
  <c r="D105" i="65"/>
  <c r="D52" i="74"/>
  <c r="I76" i="67"/>
  <c r="D73" i="65"/>
  <c r="D55" i="72"/>
  <c r="D23" i="65"/>
  <c r="E70" i="65"/>
  <c r="J20" i="62"/>
  <c r="T20" i="62" s="1"/>
  <c r="G33" i="67"/>
  <c r="D56" i="71"/>
  <c r="D40" i="69"/>
  <c r="D40" i="66"/>
  <c r="E85" i="70"/>
  <c r="E26" i="74"/>
  <c r="E32" i="66"/>
  <c r="E88" i="71"/>
  <c r="E77" i="69"/>
  <c r="E35" i="68"/>
  <c r="E24" i="72"/>
  <c r="E70" i="67"/>
  <c r="E42" i="65"/>
  <c r="D12" i="71"/>
  <c r="G52" i="69"/>
  <c r="G39" i="67"/>
  <c r="G50" i="71"/>
  <c r="D52" i="69"/>
  <c r="D19" i="68"/>
  <c r="AH18" i="62"/>
  <c r="G65" i="67"/>
  <c r="D69" i="69"/>
  <c r="G40" i="70"/>
  <c r="C81" i="72"/>
  <c r="G27" i="65"/>
  <c r="L72" i="74"/>
  <c r="G8" i="66"/>
  <c r="D81" i="72"/>
  <c r="G87" i="70"/>
  <c r="G51" i="67"/>
  <c r="G66" i="72"/>
  <c r="D53" i="65"/>
  <c r="D49" i="67"/>
  <c r="AT31" i="62"/>
  <c r="G27" i="67"/>
  <c r="G45" i="68"/>
  <c r="F64" i="65"/>
  <c r="AQ70" i="62"/>
  <c r="D20" i="71"/>
  <c r="G18" i="72"/>
  <c r="G8" i="68"/>
  <c r="G12" i="72"/>
  <c r="G25" i="66"/>
  <c r="L88" i="66"/>
  <c r="D72" i="71"/>
  <c r="D73" i="74"/>
  <c r="F11" i="67"/>
  <c r="F7" i="72"/>
  <c r="N40" i="62"/>
  <c r="X40" i="62" s="1"/>
  <c r="G81" i="72"/>
  <c r="G29" i="65"/>
  <c r="G24" i="68"/>
  <c r="G27" i="66"/>
  <c r="G17" i="65"/>
  <c r="D74" i="68"/>
  <c r="D71" i="74"/>
  <c r="D76" i="67"/>
  <c r="D68" i="72"/>
  <c r="G48" i="67"/>
  <c r="D30" i="65"/>
  <c r="AV9" i="62"/>
  <c r="AX48" i="62"/>
  <c r="AQ19" i="62"/>
  <c r="D89" i="66"/>
  <c r="G82" i="74"/>
  <c r="E93" i="69"/>
  <c r="G33" i="65"/>
  <c r="D49" i="66"/>
  <c r="D77" i="66"/>
  <c r="D49" i="71"/>
  <c r="G39" i="70"/>
  <c r="G78" i="72"/>
  <c r="G75" i="68"/>
  <c r="G77" i="66"/>
  <c r="G49" i="71"/>
  <c r="G75" i="74"/>
  <c r="G30" i="65"/>
  <c r="G9" i="67"/>
  <c r="G9" i="69"/>
  <c r="AY22" i="62"/>
  <c r="J91" i="71"/>
  <c r="C14" i="71"/>
  <c r="C14" i="70"/>
  <c r="C89" i="74"/>
  <c r="C89" i="72"/>
  <c r="C90" i="69"/>
  <c r="C90" i="67"/>
  <c r="C83" i="65"/>
  <c r="C90" i="66"/>
  <c r="C90" i="68"/>
  <c r="C72" i="71"/>
  <c r="W21" i="62"/>
  <c r="AR21" i="62"/>
  <c r="AW21" i="62" s="1"/>
  <c r="AS22" i="62"/>
  <c r="F77" i="66" s="1"/>
  <c r="AM21" i="62"/>
  <c r="J92" i="74"/>
  <c r="J87" i="69"/>
  <c r="S21" i="62"/>
  <c r="AQ21" i="62"/>
  <c r="AV21" i="62" s="1"/>
  <c r="T21" i="62"/>
  <c r="AS21" i="62"/>
  <c r="AX21" i="62" s="1"/>
  <c r="AA21" i="62"/>
  <c r="AB22" i="62"/>
  <c r="R21" i="62"/>
  <c r="D22" i="71"/>
  <c r="D47" i="74"/>
  <c r="E75" i="71"/>
  <c r="G69" i="74"/>
  <c r="D10" i="65"/>
  <c r="D31" i="74"/>
  <c r="D17" i="74"/>
  <c r="D31" i="70"/>
  <c r="G57" i="68"/>
  <c r="G63" i="70"/>
  <c r="G72" i="71"/>
  <c r="G65" i="70"/>
  <c r="G22" i="67"/>
  <c r="G14" i="69"/>
  <c r="L50" i="71"/>
  <c r="G10" i="65"/>
  <c r="D13" i="68"/>
  <c r="J86" i="68"/>
  <c r="J87" i="67"/>
  <c r="G46" i="72"/>
  <c r="Q39" i="62"/>
  <c r="AA39" i="62" s="1"/>
  <c r="I63" i="70"/>
  <c r="D29" i="65"/>
  <c r="D39" i="67"/>
  <c r="D57" i="68"/>
  <c r="D19" i="66"/>
  <c r="D32" i="71"/>
  <c r="D62" i="69"/>
  <c r="G62" i="68"/>
  <c r="G24" i="65"/>
  <c r="G51" i="71"/>
  <c r="G31" i="74"/>
  <c r="G31" i="72"/>
  <c r="AG38" i="62"/>
  <c r="G38" i="74"/>
  <c r="G57" i="65"/>
  <c r="G44" i="66"/>
  <c r="G32" i="65"/>
  <c r="C52" i="74"/>
  <c r="G33" i="66"/>
  <c r="D78" i="72"/>
  <c r="D75" i="68"/>
  <c r="D25" i="70"/>
  <c r="C102" i="65"/>
  <c r="D8" i="74"/>
  <c r="AV15" i="62"/>
  <c r="I31" i="70" s="1"/>
  <c r="I54" i="74"/>
  <c r="AM50" i="62"/>
  <c r="AS50" i="62" s="1"/>
  <c r="F50" i="68" s="1"/>
  <c r="L36" i="70"/>
  <c r="E26" i="72"/>
  <c r="F22" i="68"/>
  <c r="E11" i="71"/>
  <c r="E50" i="68"/>
  <c r="N38" i="62"/>
  <c r="X38" i="62" s="1"/>
  <c r="G79" i="70"/>
  <c r="E48" i="70"/>
  <c r="D14" i="67"/>
  <c r="D56" i="66"/>
  <c r="G30" i="69"/>
  <c r="G56" i="74"/>
  <c r="G56" i="72"/>
  <c r="E86" i="70"/>
  <c r="C37" i="65"/>
  <c r="D58" i="71"/>
  <c r="D12" i="72"/>
  <c r="C24" i="71"/>
  <c r="L68" i="65"/>
  <c r="G61" i="67"/>
  <c r="G86" i="72"/>
  <c r="G43" i="69"/>
  <c r="G59" i="68"/>
  <c r="G45" i="67"/>
  <c r="G51" i="70"/>
  <c r="G17" i="66"/>
  <c r="E20" i="66"/>
  <c r="E52" i="71"/>
  <c r="E16" i="65"/>
  <c r="G59" i="69"/>
  <c r="G79" i="74"/>
  <c r="C41" i="74"/>
  <c r="C32" i="67"/>
  <c r="AU29" i="62"/>
  <c r="D89" i="70"/>
  <c r="C92" i="72"/>
  <c r="I75" i="72"/>
  <c r="C12" i="74"/>
  <c r="D32" i="69"/>
  <c r="D8" i="68"/>
  <c r="D12" i="69"/>
  <c r="D7" i="68"/>
  <c r="I38" i="67"/>
  <c r="F55" i="69"/>
  <c r="F69" i="65"/>
  <c r="D47" i="72"/>
  <c r="I66" i="69"/>
  <c r="G91" i="68"/>
  <c r="G91" i="66"/>
  <c r="D18" i="72"/>
  <c r="I41" i="69"/>
  <c r="G49" i="68"/>
  <c r="G49" i="66"/>
  <c r="G86" i="74"/>
  <c r="G82" i="71"/>
  <c r="G40" i="71"/>
  <c r="AY45" i="62"/>
  <c r="L38" i="74" s="1"/>
  <c r="G44" i="70"/>
  <c r="G63" i="65"/>
  <c r="G25" i="74"/>
  <c r="G65" i="71"/>
  <c r="G17" i="68"/>
  <c r="G21" i="72"/>
  <c r="E48" i="74"/>
  <c r="E48" i="72"/>
  <c r="E21" i="69"/>
  <c r="G81" i="71"/>
  <c r="G80" i="70"/>
  <c r="G82" i="72"/>
  <c r="L59" i="69"/>
  <c r="C68" i="71"/>
  <c r="C31" i="71"/>
  <c r="E63" i="69"/>
  <c r="E67" i="66"/>
  <c r="E36" i="65"/>
  <c r="D82" i="67"/>
  <c r="C91" i="71"/>
  <c r="D87" i="66"/>
  <c r="D75" i="72"/>
  <c r="D20" i="67"/>
  <c r="D16" i="69"/>
  <c r="D40" i="70"/>
  <c r="F85" i="71"/>
  <c r="F69" i="66"/>
  <c r="D31" i="71"/>
  <c r="L26" i="71"/>
  <c r="D29" i="70"/>
  <c r="G92" i="67"/>
  <c r="G84" i="72"/>
  <c r="G92" i="69"/>
  <c r="G36" i="70"/>
  <c r="G91" i="65"/>
  <c r="D61" i="67"/>
  <c r="C54" i="71"/>
  <c r="C43" i="70"/>
  <c r="C16" i="66"/>
  <c r="C16" i="68"/>
  <c r="D75" i="74"/>
  <c r="D9" i="67"/>
  <c r="D9" i="69"/>
  <c r="AV22" i="62"/>
  <c r="I39" i="70" s="1"/>
  <c r="C11" i="72"/>
  <c r="C87" i="67"/>
  <c r="C86" i="66"/>
  <c r="C86" i="68"/>
  <c r="I92" i="69"/>
  <c r="L12" i="68"/>
  <c r="L44" i="69"/>
  <c r="D63" i="71"/>
  <c r="D9" i="74"/>
  <c r="C39" i="65"/>
  <c r="C30" i="72"/>
  <c r="AA15" i="62"/>
  <c r="Q8" i="62"/>
  <c r="AA8" i="62" s="1"/>
  <c r="J65" i="70"/>
  <c r="E50" i="71"/>
  <c r="H27" i="69"/>
  <c r="C44" i="67"/>
  <c r="C56" i="70"/>
  <c r="C37" i="74"/>
  <c r="J55" i="72"/>
  <c r="E51" i="66"/>
  <c r="E74" i="70"/>
  <c r="E54" i="69"/>
  <c r="J41" i="67"/>
  <c r="D22" i="68"/>
  <c r="D41" i="71"/>
  <c r="D22" i="66"/>
  <c r="C26" i="70"/>
  <c r="C44" i="65"/>
  <c r="C26" i="68"/>
  <c r="C26" i="66"/>
  <c r="AU35" i="62"/>
  <c r="H24" i="71" s="1"/>
  <c r="F15" i="67"/>
  <c r="F11" i="65"/>
  <c r="J78" i="67"/>
  <c r="J69" i="66"/>
  <c r="L7" i="70"/>
  <c r="L56" i="68"/>
  <c r="L10" i="69"/>
  <c r="D80" i="68"/>
  <c r="D86" i="71"/>
  <c r="L86" i="69"/>
  <c r="L85" i="68"/>
  <c r="L93" i="72"/>
  <c r="E94" i="65"/>
  <c r="E28" i="74"/>
  <c r="AW60" i="62"/>
  <c r="J35" i="72" s="1"/>
  <c r="L16" i="72"/>
  <c r="L29" i="67"/>
  <c r="L55" i="65"/>
  <c r="C61" i="72"/>
  <c r="G70" i="67"/>
  <c r="G88" i="71"/>
  <c r="AT20" i="62"/>
  <c r="G28" i="65" s="1"/>
  <c r="AT28" i="62"/>
  <c r="G82" i="70" s="1"/>
  <c r="E11" i="70"/>
  <c r="E25" i="67"/>
  <c r="E14" i="65"/>
  <c r="E55" i="67"/>
  <c r="J58" i="74"/>
  <c r="J35" i="66"/>
  <c r="AR78" i="62"/>
  <c r="E53" i="70" s="1"/>
  <c r="G22" i="66"/>
  <c r="G7" i="72"/>
  <c r="E54" i="72"/>
  <c r="E35" i="66"/>
  <c r="J31" i="68"/>
  <c r="J68" i="71"/>
  <c r="E20" i="68"/>
  <c r="AW50" i="62"/>
  <c r="E43" i="68"/>
  <c r="E17" i="69"/>
  <c r="F53" i="70"/>
  <c r="E58" i="69"/>
  <c r="E22" i="71"/>
  <c r="AT70" i="62"/>
  <c r="G16" i="74" s="1"/>
  <c r="AT17" i="62"/>
  <c r="AY17" i="62" s="1"/>
  <c r="E79" i="65"/>
  <c r="D87" i="70"/>
  <c r="AV48" i="62"/>
  <c r="D55" i="69"/>
  <c r="D66" i="72"/>
  <c r="D64" i="65"/>
  <c r="D85" i="71"/>
  <c r="J90" i="70"/>
  <c r="J86" i="66"/>
  <c r="M62" i="62"/>
  <c r="M57" i="62" s="1"/>
  <c r="AM20" i="62"/>
  <c r="C14" i="65"/>
  <c r="C58" i="69"/>
  <c r="C54" i="72"/>
  <c r="C66" i="69"/>
  <c r="C89" i="68"/>
  <c r="C79" i="65"/>
  <c r="G18" i="65"/>
  <c r="G56" i="67"/>
  <c r="G78" i="71"/>
  <c r="D82" i="66"/>
  <c r="AV38" i="62"/>
  <c r="AX12" i="62"/>
  <c r="K16" i="69" s="1"/>
  <c r="F18" i="72"/>
  <c r="F36" i="71"/>
  <c r="D18" i="69"/>
  <c r="C74" i="71"/>
  <c r="D68" i="74"/>
  <c r="D88" i="65"/>
  <c r="E34" i="72"/>
  <c r="D91" i="66"/>
  <c r="D82" i="74"/>
  <c r="L93" i="70"/>
  <c r="E93" i="67"/>
  <c r="E17" i="65"/>
  <c r="E22" i="67"/>
  <c r="E41" i="69"/>
  <c r="E55" i="72"/>
  <c r="J69" i="68"/>
  <c r="E35" i="72"/>
  <c r="E71" i="68"/>
  <c r="L7" i="72"/>
  <c r="L93" i="71"/>
  <c r="L89" i="67"/>
  <c r="L44" i="71"/>
  <c r="L89" i="69"/>
  <c r="F35" i="70"/>
  <c r="F45" i="72"/>
  <c r="F12" i="67"/>
  <c r="F38" i="66"/>
  <c r="F38" i="65"/>
  <c r="F11" i="69"/>
  <c r="F36" i="68"/>
  <c r="AX31" i="62"/>
  <c r="K38" i="66" s="1"/>
  <c r="F42" i="74"/>
  <c r="F25" i="71"/>
  <c r="D43" i="74"/>
  <c r="D50" i="71"/>
  <c r="D22" i="67"/>
  <c r="D27" i="66"/>
  <c r="G9" i="74"/>
  <c r="G63" i="71"/>
  <c r="G50" i="70"/>
  <c r="G9" i="72"/>
  <c r="G18" i="69"/>
  <c r="G36" i="71"/>
  <c r="G15" i="67"/>
  <c r="G17" i="74"/>
  <c r="G16" i="69"/>
  <c r="J80" i="69"/>
  <c r="AJ56" i="62"/>
  <c r="D81" i="66"/>
  <c r="D81" i="69"/>
  <c r="D88" i="70"/>
  <c r="D85" i="72"/>
  <c r="D48" i="65"/>
  <c r="AV58" i="62"/>
  <c r="D70" i="72"/>
  <c r="D73" i="68"/>
  <c r="D93" i="65"/>
  <c r="D20" i="70"/>
  <c r="D75" i="66"/>
  <c r="C84" i="72"/>
  <c r="C82" i="74"/>
  <c r="C36" i="70"/>
  <c r="C44" i="71"/>
  <c r="C88" i="68"/>
  <c r="C88" i="66"/>
  <c r="C77" i="65"/>
  <c r="C71" i="72"/>
  <c r="C72" i="74"/>
  <c r="C42" i="70"/>
  <c r="C89" i="69"/>
  <c r="C89" i="67"/>
  <c r="G30" i="70"/>
  <c r="G106" i="65"/>
  <c r="AY80" i="62"/>
  <c r="L36" i="67" s="1"/>
  <c r="G33" i="71"/>
  <c r="G36" i="67"/>
  <c r="G92" i="66"/>
  <c r="G59" i="72"/>
  <c r="G92" i="68"/>
  <c r="G36" i="69"/>
  <c r="G64" i="74"/>
  <c r="J51" i="66"/>
  <c r="G29" i="74"/>
  <c r="G78" i="69"/>
  <c r="G55" i="66"/>
  <c r="L10" i="70"/>
  <c r="G37" i="72"/>
  <c r="G67" i="65"/>
  <c r="G10" i="70"/>
  <c r="G77" i="67"/>
  <c r="G54" i="68"/>
  <c r="G10" i="71"/>
  <c r="AU60" i="62"/>
  <c r="C16" i="70"/>
  <c r="C71" i="68"/>
  <c r="C70" i="66"/>
  <c r="C93" i="69"/>
  <c r="C16" i="71"/>
  <c r="C93" i="67"/>
  <c r="C35" i="72"/>
  <c r="C28" i="74"/>
  <c r="C94" i="65"/>
  <c r="E88" i="69"/>
  <c r="E76" i="65"/>
  <c r="E77" i="74"/>
  <c r="E87" i="66"/>
  <c r="E87" i="68"/>
  <c r="E25" i="70"/>
  <c r="E18" i="71"/>
  <c r="E75" i="72"/>
  <c r="E88" i="67"/>
  <c r="D74" i="71"/>
  <c r="D40" i="67"/>
  <c r="D30" i="72"/>
  <c r="D34" i="74"/>
  <c r="D25" i="69"/>
  <c r="D32" i="68"/>
  <c r="C36" i="66"/>
  <c r="D70" i="65"/>
  <c r="D15" i="74"/>
  <c r="D85" i="67"/>
  <c r="D8" i="71"/>
  <c r="D70" i="68"/>
  <c r="D80" i="69"/>
  <c r="D73" i="66"/>
  <c r="D8" i="70"/>
  <c r="AV55" i="62"/>
  <c r="D22" i="72"/>
  <c r="D79" i="68"/>
  <c r="AV65" i="62"/>
  <c r="D45" i="69"/>
  <c r="D83" i="74"/>
  <c r="D30" i="67"/>
  <c r="D79" i="66"/>
  <c r="D32" i="70"/>
  <c r="D96" i="65"/>
  <c r="D38" i="71"/>
  <c r="D83" i="72"/>
  <c r="R40" i="62"/>
  <c r="AB40" i="62" s="1"/>
  <c r="AT35" i="62"/>
  <c r="AE80" i="62"/>
  <c r="D98" i="65"/>
  <c r="AM38" i="62"/>
  <c r="AM15" i="62"/>
  <c r="AS15" i="62" s="1"/>
  <c r="L11" i="65"/>
  <c r="L8" i="68"/>
  <c r="G25" i="70"/>
  <c r="G88" i="69"/>
  <c r="G77" i="74"/>
  <c r="G76" i="65"/>
  <c r="G88" i="67"/>
  <c r="G87" i="66"/>
  <c r="G18" i="71"/>
  <c r="G75" i="72"/>
  <c r="G87" i="68"/>
  <c r="F81" i="72"/>
  <c r="F63" i="70"/>
  <c r="F52" i="69"/>
  <c r="F60" i="72"/>
  <c r="F31" i="65"/>
  <c r="F60" i="70"/>
  <c r="F70" i="71"/>
  <c r="E87" i="74"/>
  <c r="E68" i="68"/>
  <c r="E77" i="71"/>
  <c r="E91" i="72"/>
  <c r="E76" i="70"/>
  <c r="E18" i="69"/>
  <c r="I32" i="72"/>
  <c r="I19" i="66"/>
  <c r="I43" i="66"/>
  <c r="I30" i="74"/>
  <c r="D39" i="69"/>
  <c r="D51" i="70"/>
  <c r="D57" i="65"/>
  <c r="D65" i="71"/>
  <c r="D17" i="66"/>
  <c r="D21" i="72"/>
  <c r="D27" i="67"/>
  <c r="D25" i="74"/>
  <c r="D17" i="68"/>
  <c r="T31" i="62"/>
  <c r="AQ31" i="62"/>
  <c r="J34" i="62"/>
  <c r="I42" i="62"/>
  <c r="R41" i="62"/>
  <c r="AQ45" i="62"/>
  <c r="T45" i="62"/>
  <c r="J44" i="62"/>
  <c r="I48" i="62"/>
  <c r="X55" i="62"/>
  <c r="N52" i="62"/>
  <c r="X52" i="62" s="1"/>
  <c r="AT65" i="62"/>
  <c r="AB65" i="62"/>
  <c r="I66" i="62"/>
  <c r="S66" i="62" s="1"/>
  <c r="N80" i="62"/>
  <c r="X80" i="62"/>
  <c r="F85" i="74"/>
  <c r="F85" i="69"/>
  <c r="F77" i="70"/>
  <c r="F78" i="68"/>
  <c r="F82" i="65"/>
  <c r="F84" i="71"/>
  <c r="F71" i="67"/>
  <c r="F78" i="66"/>
  <c r="F73" i="72"/>
  <c r="AO73" i="62"/>
  <c r="E59" i="66"/>
  <c r="E40" i="71"/>
  <c r="I13" i="71"/>
  <c r="G80" i="66"/>
  <c r="G61" i="72"/>
  <c r="G91" i="67"/>
  <c r="G91" i="69"/>
  <c r="G80" i="68"/>
  <c r="I12" i="65"/>
  <c r="D82" i="71"/>
  <c r="D86" i="72"/>
  <c r="D86" i="74"/>
  <c r="D17" i="69"/>
  <c r="D26" i="65"/>
  <c r="D23" i="70"/>
  <c r="D46" i="72"/>
  <c r="C31" i="68"/>
  <c r="C55" i="67"/>
  <c r="C58" i="74"/>
  <c r="C70" i="70"/>
  <c r="L41" i="66"/>
  <c r="G46" i="71"/>
  <c r="G41" i="66"/>
  <c r="G54" i="70"/>
  <c r="C47" i="72"/>
  <c r="H66" i="69"/>
  <c r="C29" i="70"/>
  <c r="C59" i="67"/>
  <c r="E74" i="67"/>
  <c r="E80" i="72"/>
  <c r="E81" i="74"/>
  <c r="J81" i="74"/>
  <c r="G67" i="72"/>
  <c r="G33" i="68"/>
  <c r="AY18" i="62"/>
  <c r="L61" i="69" s="1"/>
  <c r="G78" i="70"/>
  <c r="D88" i="72"/>
  <c r="D88" i="74"/>
  <c r="D75" i="69"/>
  <c r="D89" i="71"/>
  <c r="C90" i="70"/>
  <c r="H90" i="70"/>
  <c r="C87" i="69"/>
  <c r="C75" i="65"/>
  <c r="D88" i="67"/>
  <c r="D76" i="65"/>
  <c r="D77" i="74"/>
  <c r="D18" i="71"/>
  <c r="F40" i="70"/>
  <c r="F16" i="69"/>
  <c r="F8" i="66"/>
  <c r="F8" i="68"/>
  <c r="G80" i="72"/>
  <c r="L86" i="70"/>
  <c r="G67" i="68"/>
  <c r="G74" i="67"/>
  <c r="C37" i="71"/>
  <c r="C39" i="68"/>
  <c r="C27" i="69"/>
  <c r="C39" i="72"/>
  <c r="D10" i="68"/>
  <c r="D13" i="74"/>
  <c r="D58" i="70"/>
  <c r="D46" i="67"/>
  <c r="G51" i="65"/>
  <c r="L32" i="72"/>
  <c r="G19" i="66"/>
  <c r="G62" i="69"/>
  <c r="I26" i="67"/>
  <c r="I37" i="69"/>
  <c r="AO62" i="62"/>
  <c r="C12" i="70" s="1"/>
  <c r="D55" i="68"/>
  <c r="Q40" i="62"/>
  <c r="D16" i="67"/>
  <c r="AI56" i="62"/>
  <c r="AQ29" i="62"/>
  <c r="D32" i="67" s="1"/>
  <c r="AM56" i="62"/>
  <c r="D24" i="72"/>
  <c r="C31" i="66"/>
  <c r="C32" i="68"/>
  <c r="D84" i="70"/>
  <c r="G68" i="74"/>
  <c r="G84" i="70"/>
  <c r="F11" i="71"/>
  <c r="AR58" i="62"/>
  <c r="E75" i="66" s="1"/>
  <c r="D36" i="70"/>
  <c r="D92" i="69"/>
  <c r="E43" i="69"/>
  <c r="E59" i="68"/>
  <c r="E40" i="72"/>
  <c r="F29" i="65"/>
  <c r="F72" i="71"/>
  <c r="L86" i="67"/>
  <c r="L74" i="65"/>
  <c r="F58" i="67"/>
  <c r="E9" i="72"/>
  <c r="J11" i="71"/>
  <c r="E54" i="74"/>
  <c r="E49" i="70"/>
  <c r="E48" i="68"/>
  <c r="F33" i="67"/>
  <c r="F49" i="69"/>
  <c r="F36" i="66"/>
  <c r="M34" i="62"/>
  <c r="AR34" i="62" s="1"/>
  <c r="D11" i="67"/>
  <c r="D7" i="72"/>
  <c r="E83" i="67"/>
  <c r="E97" i="65"/>
  <c r="E68" i="66"/>
  <c r="E50" i="70"/>
  <c r="E63" i="71"/>
  <c r="AX42" i="62"/>
  <c r="K18" i="66" s="1"/>
  <c r="F64" i="70"/>
  <c r="J74" i="69"/>
  <c r="I74" i="66"/>
  <c r="I71" i="69"/>
  <c r="L41" i="71"/>
  <c r="I35" i="74"/>
  <c r="I19" i="68"/>
  <c r="AQ17" i="62"/>
  <c r="D13" i="65" s="1"/>
  <c r="F81" i="71"/>
  <c r="F29" i="69"/>
  <c r="L65" i="70"/>
  <c r="L85" i="66"/>
  <c r="F91" i="70"/>
  <c r="N56" i="62"/>
  <c r="X56" i="62" s="1"/>
  <c r="C80" i="68"/>
  <c r="D91" i="65"/>
  <c r="I51" i="65"/>
  <c r="I17" i="70"/>
  <c r="I63" i="67"/>
  <c r="F79" i="72"/>
  <c r="E44" i="70"/>
  <c r="F39" i="67"/>
  <c r="I17" i="71"/>
  <c r="E38" i="74"/>
  <c r="G32" i="74"/>
  <c r="G45" i="66"/>
  <c r="G33" i="72"/>
  <c r="G20" i="69"/>
  <c r="G60" i="65"/>
  <c r="G66" i="71"/>
  <c r="G41" i="68"/>
  <c r="G68" i="70"/>
  <c r="G17" i="67"/>
  <c r="D60" i="74"/>
  <c r="D64" i="68"/>
  <c r="D66" i="66"/>
  <c r="D62" i="72"/>
  <c r="D81" i="67"/>
  <c r="D15" i="70"/>
  <c r="AV73" i="62"/>
  <c r="D15" i="71"/>
  <c r="D79" i="69"/>
  <c r="D99" i="65"/>
  <c r="AY15" i="62"/>
  <c r="G12" i="65"/>
  <c r="G8" i="74"/>
  <c r="G35" i="71"/>
  <c r="G12" i="69"/>
  <c r="G10" i="67"/>
  <c r="G8" i="72"/>
  <c r="G31" i="70"/>
  <c r="G7" i="68"/>
  <c r="G7" i="66"/>
  <c r="R57" i="62"/>
  <c r="AB57" i="62" s="1"/>
  <c r="AB60" i="62"/>
  <c r="X42" i="62"/>
  <c r="N41" i="62"/>
  <c r="X41" i="62" s="1"/>
  <c r="T50" i="62"/>
  <c r="AQ50" i="62"/>
  <c r="D39" i="68"/>
  <c r="D48" i="72"/>
  <c r="D18" i="68"/>
  <c r="R34" i="62"/>
  <c r="AB34" i="62" s="1"/>
  <c r="D93" i="67"/>
  <c r="D70" i="66"/>
  <c r="D16" i="70"/>
  <c r="D94" i="65"/>
  <c r="D28" i="74"/>
  <c r="D16" i="71"/>
  <c r="D71" i="68"/>
  <c r="D35" i="72"/>
  <c r="AV60" i="62"/>
  <c r="D93" i="69"/>
  <c r="G85" i="70"/>
  <c r="G35" i="68"/>
  <c r="G42" i="65"/>
  <c r="G26" i="74"/>
  <c r="G32" i="66"/>
  <c r="E7" i="70"/>
  <c r="E13" i="72"/>
  <c r="E7" i="71"/>
  <c r="E73" i="69"/>
  <c r="E68" i="65"/>
  <c r="G89" i="74"/>
  <c r="G90" i="67"/>
  <c r="G90" i="69"/>
  <c r="G14" i="70"/>
  <c r="F46" i="69"/>
  <c r="F59" i="70"/>
  <c r="F14" i="72"/>
  <c r="F24" i="66"/>
  <c r="F22" i="66"/>
  <c r="F10" i="69"/>
  <c r="F7" i="74"/>
  <c r="F105" i="65"/>
  <c r="F41" i="71"/>
  <c r="AX78" i="62"/>
  <c r="E39" i="72"/>
  <c r="E37" i="74"/>
  <c r="L47" i="68"/>
  <c r="L91" i="70"/>
  <c r="AV53" i="62"/>
  <c r="D69" i="68"/>
  <c r="I40" i="62"/>
  <c r="AB50" i="62"/>
  <c r="R44" i="62"/>
  <c r="AB44" i="62" s="1"/>
  <c r="AT50" i="62"/>
  <c r="Q55" i="62"/>
  <c r="AA62" i="62"/>
  <c r="AS62" i="62"/>
  <c r="J40" i="62"/>
  <c r="T40" i="62" s="1"/>
  <c r="D58" i="74"/>
  <c r="D58" i="69"/>
  <c r="D68" i="71"/>
  <c r="D55" i="67"/>
  <c r="D35" i="66"/>
  <c r="AQ35" i="62"/>
  <c r="AT53" i="62"/>
  <c r="AT60" i="62"/>
  <c r="I52" i="69"/>
  <c r="I80" i="62"/>
  <c r="S80" i="62"/>
  <c r="K39" i="66"/>
  <c r="K44" i="67"/>
  <c r="D91" i="68"/>
  <c r="D92" i="67"/>
  <c r="D7" i="74"/>
  <c r="AV78" i="62"/>
  <c r="D10" i="69"/>
  <c r="I51" i="66"/>
  <c r="I48" i="68"/>
  <c r="I23" i="65"/>
  <c r="I42" i="71"/>
  <c r="I55" i="62"/>
  <c r="S55" i="62" s="1"/>
  <c r="D35" i="71"/>
  <c r="D12" i="65"/>
  <c r="D10" i="67"/>
  <c r="D7" i="66"/>
  <c r="L9" i="67"/>
  <c r="L39" i="70"/>
  <c r="Q20" i="62"/>
  <c r="L22" i="74"/>
  <c r="L10" i="66"/>
  <c r="AT77" i="62"/>
  <c r="D91" i="69"/>
  <c r="D80" i="66"/>
  <c r="D61" i="72"/>
  <c r="D91" i="67"/>
  <c r="E33" i="74"/>
  <c r="E41" i="67"/>
  <c r="E54" i="66"/>
  <c r="E55" i="68"/>
  <c r="E45" i="65"/>
  <c r="E16" i="70"/>
  <c r="E16" i="71"/>
  <c r="F48" i="71"/>
  <c r="F65" i="65"/>
  <c r="F41" i="70"/>
  <c r="L105" i="65"/>
  <c r="D50" i="70"/>
  <c r="D25" i="66"/>
  <c r="D9" i="72"/>
  <c r="D25" i="68"/>
  <c r="D27" i="65"/>
  <c r="C25" i="69"/>
  <c r="C73" i="70"/>
  <c r="C34" i="74"/>
  <c r="C40" i="67"/>
  <c r="F26" i="72"/>
  <c r="AX53" i="62"/>
  <c r="F11" i="70"/>
  <c r="F18" i="74"/>
  <c r="F78" i="67"/>
  <c r="E23" i="65"/>
  <c r="E38" i="67"/>
  <c r="E42" i="71"/>
  <c r="F65" i="74"/>
  <c r="F72" i="68"/>
  <c r="F66" i="72"/>
  <c r="F72" i="66"/>
  <c r="F87" i="70"/>
  <c r="D59" i="67"/>
  <c r="D79" i="65"/>
  <c r="D89" i="68"/>
  <c r="Q17" i="62"/>
  <c r="AS17" i="62" s="1"/>
  <c r="AM57" i="62"/>
  <c r="AE55" i="62"/>
  <c r="D24" i="65"/>
  <c r="D31" i="72"/>
  <c r="D62" i="68"/>
  <c r="D62" i="66"/>
  <c r="D46" i="70"/>
  <c r="E43" i="74"/>
  <c r="E43" i="72"/>
  <c r="E27" i="66"/>
  <c r="E14" i="69"/>
  <c r="E24" i="68"/>
  <c r="D31" i="66"/>
  <c r="D73" i="70"/>
  <c r="D39" i="65"/>
  <c r="D15" i="67"/>
  <c r="D8" i="66"/>
  <c r="AV12" i="62"/>
  <c r="D36" i="71"/>
  <c r="G90" i="74"/>
  <c r="G92" i="70"/>
  <c r="G84" i="69"/>
  <c r="G79" i="67"/>
  <c r="G92" i="71"/>
  <c r="G83" i="68"/>
  <c r="G90" i="72"/>
  <c r="G83" i="66"/>
  <c r="G47" i="65"/>
  <c r="J26" i="72"/>
  <c r="J11" i="70"/>
  <c r="J69" i="65"/>
  <c r="E22" i="68"/>
  <c r="L7" i="71"/>
  <c r="L11" i="74"/>
  <c r="L80" i="67"/>
  <c r="L13" i="72"/>
  <c r="L73" i="69"/>
  <c r="C48" i="72"/>
  <c r="C52" i="71"/>
  <c r="C16" i="65"/>
  <c r="C48" i="70"/>
  <c r="C21" i="67"/>
  <c r="C18" i="68"/>
  <c r="C21" i="69"/>
  <c r="C48" i="74"/>
  <c r="C20" i="66"/>
  <c r="W40" i="62"/>
  <c r="AR40" i="62"/>
  <c r="AE22" i="62"/>
  <c r="AE21" i="62" s="1"/>
  <c r="AO21" i="62" s="1"/>
  <c r="AU21" i="62" s="1"/>
  <c r="AE31" i="62"/>
  <c r="AP51" i="62"/>
  <c r="AE50" i="62"/>
  <c r="AE56" i="62"/>
  <c r="AE66" i="62"/>
  <c r="J41" i="62"/>
  <c r="AB55" i="62"/>
  <c r="AT55" i="62"/>
  <c r="L77" i="62"/>
  <c r="V77" i="62" s="1"/>
  <c r="I78" i="62"/>
  <c r="S78" i="62" s="1"/>
  <c r="E89" i="74"/>
  <c r="E14" i="70"/>
  <c r="E89" i="72"/>
  <c r="E90" i="66"/>
  <c r="E90" i="69"/>
  <c r="E83" i="65"/>
  <c r="E90" i="67"/>
  <c r="E90" i="68"/>
  <c r="E14" i="71"/>
  <c r="W65" i="62"/>
  <c r="AR65" i="62"/>
  <c r="Q34" i="62"/>
  <c r="AA27" i="62"/>
  <c r="Q27" i="62"/>
  <c r="AS27" i="62" s="1"/>
  <c r="S70" i="62"/>
  <c r="F52" i="74"/>
  <c r="F47" i="72"/>
  <c r="F89" i="68"/>
  <c r="F31" i="71"/>
  <c r="F29" i="70"/>
  <c r="F59" i="67"/>
  <c r="F66" i="69"/>
  <c r="F79" i="65"/>
  <c r="F89" i="66"/>
  <c r="AA65" i="62"/>
  <c r="AS65" i="62"/>
  <c r="D77" i="72"/>
  <c r="D75" i="70"/>
  <c r="D30" i="68"/>
  <c r="D80" i="74"/>
  <c r="D51" i="69"/>
  <c r="D21" i="65"/>
  <c r="D62" i="67"/>
  <c r="D71" i="71"/>
  <c r="D30" i="66"/>
  <c r="D26" i="71"/>
  <c r="D22" i="70"/>
  <c r="D44" i="69"/>
  <c r="D55" i="65"/>
  <c r="D29" i="67"/>
  <c r="D10" i="66"/>
  <c r="D12" i="68"/>
  <c r="D16" i="72"/>
  <c r="D22" i="74"/>
  <c r="D79" i="67"/>
  <c r="D84" i="69"/>
  <c r="D83" i="66"/>
  <c r="D47" i="65"/>
  <c r="D90" i="74"/>
  <c r="D92" i="71"/>
  <c r="D83" i="68"/>
  <c r="D92" i="70"/>
  <c r="D90" i="72"/>
  <c r="C76" i="71"/>
  <c r="C61" i="65"/>
  <c r="C84" i="67"/>
  <c r="C70" i="74"/>
  <c r="C72" i="72"/>
  <c r="G37" i="67"/>
  <c r="G93" i="66"/>
  <c r="G38" i="69"/>
  <c r="G62" i="74"/>
  <c r="G65" i="72"/>
  <c r="G34" i="71"/>
  <c r="G107" i="65"/>
  <c r="G34" i="70"/>
  <c r="G93" i="68"/>
  <c r="F62" i="66"/>
  <c r="F51" i="71"/>
  <c r="F32" i="69"/>
  <c r="F20" i="67"/>
  <c r="F24" i="65"/>
  <c r="F46" i="70"/>
  <c r="F31" i="74"/>
  <c r="F31" i="72"/>
  <c r="F62" i="68"/>
  <c r="J77" i="62"/>
  <c r="AE70" i="62"/>
  <c r="AO70" i="62" s="1"/>
  <c r="W22" i="62"/>
  <c r="AR22" i="62"/>
  <c r="T8" i="62"/>
  <c r="AQ8" i="62"/>
  <c r="F24" i="71"/>
  <c r="F26" i="68"/>
  <c r="F7" i="67"/>
  <c r="F12" i="74"/>
  <c r="F7" i="69"/>
  <c r="F44" i="65"/>
  <c r="F26" i="66"/>
  <c r="AX35" i="62"/>
  <c r="F11" i="72"/>
  <c r="F26" i="70"/>
  <c r="M19" i="62"/>
  <c r="F89" i="74"/>
  <c r="F90" i="68"/>
  <c r="F90" i="66"/>
  <c r="F89" i="72"/>
  <c r="F90" i="67"/>
  <c r="F90" i="69"/>
  <c r="F14" i="71"/>
  <c r="F14" i="70"/>
  <c r="F83" i="65"/>
  <c r="I19" i="62"/>
  <c r="I38" i="62"/>
  <c r="S38" i="62" s="1"/>
  <c r="AR29" i="62"/>
  <c r="W29" i="62"/>
  <c r="AW70" i="62"/>
  <c r="E98" i="65"/>
  <c r="E19" i="71"/>
  <c r="E17" i="72"/>
  <c r="E26" i="69"/>
  <c r="E16" i="74"/>
  <c r="E18" i="70"/>
  <c r="E12" i="66"/>
  <c r="E11" i="68"/>
  <c r="E43" i="67"/>
  <c r="D83" i="70"/>
  <c r="D50" i="66"/>
  <c r="D84" i="74"/>
  <c r="D51" i="68"/>
  <c r="D34" i="65"/>
  <c r="D57" i="69"/>
  <c r="D87" i="72"/>
  <c r="D83" i="71"/>
  <c r="D57" i="67"/>
  <c r="D67" i="65"/>
  <c r="D37" i="72"/>
  <c r="D10" i="70"/>
  <c r="D54" i="68"/>
  <c r="D55" i="66"/>
  <c r="D10" i="71"/>
  <c r="D77" i="67"/>
  <c r="D29" i="74"/>
  <c r="D78" i="69"/>
  <c r="F21" i="65"/>
  <c r="F51" i="69"/>
  <c r="F75" i="70"/>
  <c r="F80" i="74"/>
  <c r="F71" i="71"/>
  <c r="F30" i="68"/>
  <c r="F30" i="66"/>
  <c r="F77" i="72"/>
  <c r="F62" i="67"/>
  <c r="I68" i="74"/>
  <c r="G23" i="65"/>
  <c r="G41" i="69"/>
  <c r="G49" i="70"/>
  <c r="G42" i="71"/>
  <c r="G38" i="67"/>
  <c r="G55" i="72"/>
  <c r="G54" i="74"/>
  <c r="G51" i="66"/>
  <c r="G48" i="68"/>
  <c r="M18" i="62"/>
  <c r="D23" i="68"/>
  <c r="D72" i="70"/>
  <c r="D23" i="66"/>
  <c r="D61" i="74"/>
  <c r="D52" i="67"/>
  <c r="D19" i="65"/>
  <c r="D64" i="71"/>
  <c r="D47" i="69"/>
  <c r="D58" i="72"/>
  <c r="H58" i="66"/>
  <c r="H52" i="69"/>
  <c r="H81" i="72"/>
  <c r="H57" i="68"/>
  <c r="H39" i="67"/>
  <c r="H72" i="71"/>
  <c r="H63" i="70"/>
  <c r="H73" i="74"/>
  <c r="H29" i="65"/>
  <c r="G76" i="71"/>
  <c r="G84" i="67"/>
  <c r="G72" i="72"/>
  <c r="G84" i="68"/>
  <c r="G70" i="74"/>
  <c r="G61" i="65"/>
  <c r="G84" i="66"/>
  <c r="G81" i="70"/>
  <c r="G72" i="69"/>
  <c r="F59" i="66"/>
  <c r="F59" i="68"/>
  <c r="F40" i="71"/>
  <c r="AX45" i="62"/>
  <c r="F43" i="69"/>
  <c r="F38" i="74"/>
  <c r="F40" i="72"/>
  <c r="F44" i="70"/>
  <c r="F63" i="65"/>
  <c r="F45" i="67"/>
  <c r="L88" i="65"/>
  <c r="L80" i="66"/>
  <c r="L84" i="70"/>
  <c r="L91" i="67"/>
  <c r="L86" i="71"/>
  <c r="L80" i="68"/>
  <c r="L91" i="69"/>
  <c r="L61" i="72"/>
  <c r="L68" i="74"/>
  <c r="C90" i="72"/>
  <c r="C47" i="65"/>
  <c r="C83" i="68"/>
  <c r="C79" i="67"/>
  <c r="C92" i="70"/>
  <c r="C83" i="66"/>
  <c r="C84" i="69"/>
  <c r="C92" i="71"/>
  <c r="C90" i="74"/>
  <c r="J34" i="72"/>
  <c r="C40" i="72"/>
  <c r="C63" i="65"/>
  <c r="C40" i="71"/>
  <c r="C45" i="67"/>
  <c r="C59" i="66"/>
  <c r="C38" i="74"/>
  <c r="C59" i="68"/>
  <c r="AU45" i="62"/>
  <c r="C44" i="70"/>
  <c r="C43" i="69"/>
  <c r="M9" i="62"/>
  <c r="J27" i="66"/>
  <c r="J43" i="74"/>
  <c r="G92" i="74"/>
  <c r="G87" i="67"/>
  <c r="G92" i="72"/>
  <c r="G87" i="69"/>
  <c r="G86" i="68"/>
  <c r="G91" i="71"/>
  <c r="G90" i="70"/>
  <c r="G75" i="65"/>
  <c r="G86" i="66"/>
  <c r="L88" i="71"/>
  <c r="L77" i="69"/>
  <c r="L26" i="74"/>
  <c r="L85" i="70"/>
  <c r="L35" i="68"/>
  <c r="L42" i="65"/>
  <c r="L24" i="72"/>
  <c r="L70" i="67"/>
  <c r="L32" i="66"/>
  <c r="M42" i="62"/>
  <c r="J76" i="70"/>
  <c r="J97" i="65"/>
  <c r="J83" i="69"/>
  <c r="J87" i="74"/>
  <c r="J91" i="72"/>
  <c r="J77" i="71"/>
  <c r="J68" i="68"/>
  <c r="J68" i="66"/>
  <c r="J83" i="67"/>
  <c r="Q73" i="62"/>
  <c r="Q57" i="62" s="1"/>
  <c r="AS60" i="62"/>
  <c r="E92" i="70"/>
  <c r="E84" i="69"/>
  <c r="E92" i="71"/>
  <c r="E90" i="72"/>
  <c r="E47" i="65"/>
  <c r="E83" i="68"/>
  <c r="E90" i="74"/>
  <c r="E83" i="66"/>
  <c r="E79" i="67"/>
  <c r="J47" i="74"/>
  <c r="J23" i="70"/>
  <c r="J58" i="68"/>
  <c r="J14" i="67"/>
  <c r="J26" i="65"/>
  <c r="J8" i="69"/>
  <c r="J19" i="70"/>
  <c r="J23" i="71"/>
  <c r="J25" i="72"/>
  <c r="J24" i="74"/>
  <c r="J21" i="66"/>
  <c r="J20" i="68"/>
  <c r="J56" i="65"/>
  <c r="J8" i="67"/>
  <c r="I79" i="65"/>
  <c r="I89" i="66"/>
  <c r="K58" i="67"/>
  <c r="AE34" i="62"/>
  <c r="AE42" i="62"/>
  <c r="AE53" i="62"/>
  <c r="AO58" i="62"/>
  <c r="AE78" i="62"/>
  <c r="AP81" i="62"/>
  <c r="I53" i="62"/>
  <c r="X58" i="62"/>
  <c r="N57" i="62"/>
  <c r="X57" i="62" s="1"/>
  <c r="T66" i="62"/>
  <c r="J57" i="62"/>
  <c r="K77" i="62"/>
  <c r="U77" i="62" s="1"/>
  <c r="X78" i="62"/>
  <c r="N77" i="62"/>
  <c r="X77" i="62" s="1"/>
  <c r="M31" i="62"/>
  <c r="M28" i="62" s="1"/>
  <c r="T39" i="62"/>
  <c r="AQ39" i="62"/>
  <c r="I34" i="62"/>
  <c r="S34" i="62" s="1"/>
  <c r="Q19" i="62"/>
  <c r="AQ66" i="62"/>
  <c r="D80" i="67"/>
  <c r="D7" i="71"/>
  <c r="D56" i="68"/>
  <c r="D68" i="65"/>
  <c r="D13" i="72"/>
  <c r="D11" i="74"/>
  <c r="D7" i="70"/>
  <c r="D73" i="69"/>
  <c r="D57" i="66"/>
  <c r="J52" i="62"/>
  <c r="T52" i="62" s="1"/>
  <c r="S9" i="62"/>
  <c r="I8" i="62"/>
  <c r="AO9" i="62"/>
  <c r="Q28" i="62"/>
  <c r="AA29" i="62"/>
  <c r="AS29" i="62"/>
  <c r="W73" i="62"/>
  <c r="AR73" i="62"/>
  <c r="R52" i="62"/>
  <c r="G99" i="65"/>
  <c r="G60" i="74"/>
  <c r="G79" i="69"/>
  <c r="G15" i="70"/>
  <c r="G64" i="68"/>
  <c r="G62" i="72"/>
  <c r="G66" i="66"/>
  <c r="AY73" i="62"/>
  <c r="G81" i="67"/>
  <c r="G15" i="71"/>
  <c r="D74" i="74"/>
  <c r="D87" i="71"/>
  <c r="D60" i="69"/>
  <c r="D73" i="67"/>
  <c r="D74" i="72"/>
  <c r="D47" i="68"/>
  <c r="D48" i="66"/>
  <c r="D91" i="70"/>
  <c r="D20" i="65"/>
  <c r="M20" i="62"/>
  <c r="I54" i="72"/>
  <c r="I70" i="70"/>
  <c r="I31" i="68"/>
  <c r="I14" i="65"/>
  <c r="I68" i="71"/>
  <c r="I55" i="67"/>
  <c r="I58" i="74"/>
  <c r="I35" i="66"/>
  <c r="I58" i="69"/>
  <c r="D31" i="65"/>
  <c r="D60" i="72"/>
  <c r="D60" i="70"/>
  <c r="D38" i="68"/>
  <c r="D70" i="71"/>
  <c r="D33" i="67"/>
  <c r="D55" i="74"/>
  <c r="D49" i="69"/>
  <c r="D36" i="66"/>
  <c r="L48" i="65"/>
  <c r="L85" i="72"/>
  <c r="L88" i="70"/>
  <c r="L81" i="68"/>
  <c r="L81" i="66"/>
  <c r="L91" i="74"/>
  <c r="L81" i="69"/>
  <c r="L72" i="67"/>
  <c r="L90" i="71"/>
  <c r="E93" i="71"/>
  <c r="E85" i="68"/>
  <c r="E74" i="65"/>
  <c r="E85" i="66"/>
  <c r="E93" i="74"/>
  <c r="E86" i="69"/>
  <c r="E86" i="67"/>
  <c r="E93" i="70"/>
  <c r="E93" i="72"/>
  <c r="S15" i="62"/>
  <c r="AO15" i="62"/>
  <c r="AS9" i="62"/>
  <c r="M17" i="62"/>
  <c r="F93" i="65"/>
  <c r="F60" i="67"/>
  <c r="F20" i="71"/>
  <c r="F75" i="66"/>
  <c r="F73" i="68"/>
  <c r="F70" i="72"/>
  <c r="F69" i="69"/>
  <c r="F20" i="70"/>
  <c r="AX58" i="62"/>
  <c r="F63" i="74"/>
  <c r="F26" i="67"/>
  <c r="F17" i="70"/>
  <c r="F30" i="74"/>
  <c r="F37" i="69"/>
  <c r="F25" i="65"/>
  <c r="F28" i="72"/>
  <c r="F17" i="71"/>
  <c r="F43" i="68"/>
  <c r="F43" i="66"/>
  <c r="F31" i="68"/>
  <c r="F58" i="69"/>
  <c r="F70" i="70"/>
  <c r="F54" i="72"/>
  <c r="F14" i="65"/>
  <c r="F35" i="66"/>
  <c r="F58" i="74"/>
  <c r="F55" i="67"/>
  <c r="F68" i="71"/>
  <c r="F25" i="66"/>
  <c r="F16" i="67"/>
  <c r="F18" i="69"/>
  <c r="F63" i="71"/>
  <c r="F27" i="65"/>
  <c r="F25" i="68"/>
  <c r="F9" i="72"/>
  <c r="F9" i="74"/>
  <c r="F50" i="70"/>
  <c r="W12" i="62"/>
  <c r="AR12" i="62"/>
  <c r="M39" i="62"/>
  <c r="F63" i="69"/>
  <c r="F36" i="65"/>
  <c r="F86" i="70"/>
  <c r="F75" i="71"/>
  <c r="F80" i="72"/>
  <c r="F81" i="74"/>
  <c r="F67" i="66"/>
  <c r="F74" i="67"/>
  <c r="F67" i="68"/>
  <c r="AM40" i="62"/>
  <c r="AR15" i="62"/>
  <c r="W15" i="62"/>
  <c r="M52" i="62"/>
  <c r="I18" i="62"/>
  <c r="F26" i="65"/>
  <c r="F47" i="74"/>
  <c r="F14" i="67"/>
  <c r="F23" i="70"/>
  <c r="F58" i="68"/>
  <c r="F46" i="72"/>
  <c r="F56" i="66"/>
  <c r="F22" i="71"/>
  <c r="F17" i="69"/>
  <c r="AM34" i="62"/>
  <c r="D63" i="69"/>
  <c r="D86" i="70"/>
  <c r="D36" i="65"/>
  <c r="D74" i="67"/>
  <c r="D67" i="68"/>
  <c r="D81" i="74"/>
  <c r="D67" i="66"/>
  <c r="D80" i="72"/>
  <c r="D75" i="71"/>
  <c r="AA70" i="62"/>
  <c r="AS70" i="62"/>
  <c r="I28" i="62"/>
  <c r="Q38" i="62"/>
  <c r="AQ28" i="62"/>
  <c r="T28" i="62"/>
  <c r="AS66" i="62"/>
  <c r="F56" i="74"/>
  <c r="I48" i="72"/>
  <c r="I48" i="70"/>
  <c r="I18" i="68"/>
  <c r="I20" i="66"/>
  <c r="I48" i="74"/>
  <c r="I21" i="69"/>
  <c r="I21" i="67"/>
  <c r="I16" i="65"/>
  <c r="I52" i="71"/>
  <c r="I24" i="67"/>
  <c r="I22" i="69"/>
  <c r="I39" i="71"/>
  <c r="I46" i="74"/>
  <c r="I15" i="65"/>
  <c r="I38" i="70"/>
  <c r="I13" i="66"/>
  <c r="I13" i="68"/>
  <c r="I42" i="72"/>
  <c r="G22" i="65"/>
  <c r="G27" i="70"/>
  <c r="G36" i="72"/>
  <c r="G46" i="68"/>
  <c r="G28" i="71"/>
  <c r="G51" i="68"/>
  <c r="G83" i="71"/>
  <c r="G83" i="70"/>
  <c r="G57" i="69"/>
  <c r="G50" i="66"/>
  <c r="G84" i="74"/>
  <c r="G87" i="72"/>
  <c r="G57" i="67"/>
  <c r="G34" i="65"/>
  <c r="AM19" i="62"/>
  <c r="G51" i="69"/>
  <c r="G77" i="72"/>
  <c r="G30" i="66"/>
  <c r="G75" i="70"/>
  <c r="G21" i="65"/>
  <c r="G80" i="74"/>
  <c r="G62" i="67"/>
  <c r="G30" i="68"/>
  <c r="G71" i="71"/>
  <c r="T18" i="62"/>
  <c r="AQ18" i="62"/>
  <c r="AA44" i="62"/>
  <c r="K64" i="65"/>
  <c r="K65" i="74"/>
  <c r="K55" i="69"/>
  <c r="K66" i="72"/>
  <c r="K72" i="66"/>
  <c r="K51" i="67"/>
  <c r="K87" i="70"/>
  <c r="K72" i="68"/>
  <c r="K85" i="71"/>
  <c r="I82" i="74"/>
  <c r="J40" i="71"/>
  <c r="J40" i="72"/>
  <c r="J38" i="74"/>
  <c r="J63" i="65"/>
  <c r="J59" i="66"/>
  <c r="J45" i="67"/>
  <c r="J43" i="69"/>
  <c r="J59" i="68"/>
  <c r="J44" i="70"/>
  <c r="K81" i="72"/>
  <c r="K72" i="71"/>
  <c r="K52" i="69"/>
  <c r="K73" i="74"/>
  <c r="K57" i="68"/>
  <c r="K58" i="66"/>
  <c r="K39" i="67"/>
  <c r="K63" i="70"/>
  <c r="K29" i="65"/>
  <c r="J30" i="74"/>
  <c r="J28" i="72"/>
  <c r="J26" i="67"/>
  <c r="J37" i="69"/>
  <c r="J25" i="65"/>
  <c r="J17" i="71"/>
  <c r="J17" i="70"/>
  <c r="J43" i="66"/>
  <c r="J43" i="68"/>
  <c r="J28" i="74"/>
  <c r="J93" i="67"/>
  <c r="J70" i="66"/>
  <c r="J44" i="67"/>
  <c r="J37" i="71"/>
  <c r="J37" i="74"/>
  <c r="J39" i="66"/>
  <c r="J27" i="69"/>
  <c r="J39" i="72"/>
  <c r="J102" i="65"/>
  <c r="J56" i="70"/>
  <c r="J39" i="68"/>
  <c r="AE65" i="62"/>
  <c r="AO65" i="62" s="1"/>
  <c r="J56" i="62"/>
  <c r="R56" i="62"/>
  <c r="D82" i="65"/>
  <c r="D85" i="69"/>
  <c r="D78" i="66"/>
  <c r="D85" i="74"/>
  <c r="D78" i="68"/>
  <c r="D77" i="70"/>
  <c r="D73" i="72"/>
  <c r="D84" i="71"/>
  <c r="D71" i="67"/>
  <c r="L55" i="69"/>
  <c r="L72" i="66"/>
  <c r="L72" i="68"/>
  <c r="L65" i="74"/>
  <c r="L85" i="71"/>
  <c r="L66" i="72"/>
  <c r="L64" i="65"/>
  <c r="L51" i="67"/>
  <c r="L87" i="70"/>
  <c r="G35" i="67"/>
  <c r="G53" i="69"/>
  <c r="G47" i="71"/>
  <c r="G53" i="72"/>
  <c r="G53" i="67"/>
  <c r="G45" i="70"/>
  <c r="G50" i="65"/>
  <c r="AY39" i="62"/>
  <c r="G29" i="68"/>
  <c r="G29" i="66"/>
  <c r="G53" i="74"/>
  <c r="J56" i="68"/>
  <c r="J7" i="70"/>
  <c r="J7" i="71"/>
  <c r="J13" i="72"/>
  <c r="J68" i="65"/>
  <c r="J73" i="69"/>
  <c r="J11" i="74"/>
  <c r="J57" i="66"/>
  <c r="J80" i="67"/>
  <c r="F90" i="74"/>
  <c r="F47" i="65"/>
  <c r="F92" i="71"/>
  <c r="F83" i="66"/>
  <c r="L90" i="68"/>
  <c r="L14" i="70"/>
  <c r="L89" i="72"/>
  <c r="L83" i="65"/>
  <c r="L90" i="67"/>
  <c r="L90" i="69"/>
  <c r="L89" i="74"/>
  <c r="L90" i="66"/>
  <c r="L14" i="71"/>
  <c r="AR44" i="62"/>
  <c r="W44" i="62"/>
  <c r="AT38" i="62"/>
  <c r="J11" i="72"/>
  <c r="J12" i="74"/>
  <c r="J44" i="65"/>
  <c r="J26" i="66"/>
  <c r="J7" i="67"/>
  <c r="J7" i="69"/>
  <c r="J24" i="71"/>
  <c r="J26" i="68"/>
  <c r="J26" i="70"/>
  <c r="L33" i="69"/>
  <c r="L12" i="72"/>
  <c r="L11" i="66"/>
  <c r="L10" i="68"/>
  <c r="L58" i="71"/>
  <c r="L58" i="70"/>
  <c r="L10" i="65"/>
  <c r="L46" i="67"/>
  <c r="L13" i="74"/>
  <c r="AM77" i="62"/>
  <c r="AS77" i="62" s="1"/>
  <c r="L68" i="68"/>
  <c r="L68" i="66"/>
  <c r="L87" i="74"/>
  <c r="L77" i="71"/>
  <c r="L91" i="72"/>
  <c r="L97" i="65"/>
  <c r="L83" i="69"/>
  <c r="L76" i="70"/>
  <c r="L83" i="67"/>
  <c r="I77" i="65"/>
  <c r="I71" i="72"/>
  <c r="I88" i="68"/>
  <c r="I89" i="67"/>
  <c r="I42" i="70"/>
  <c r="I88" i="66"/>
  <c r="I44" i="71"/>
  <c r="I89" i="69"/>
  <c r="I72" i="74"/>
  <c r="L48" i="69"/>
  <c r="L37" i="65"/>
  <c r="L43" i="70"/>
  <c r="L16" i="66"/>
  <c r="L54" i="71"/>
  <c r="L32" i="67"/>
  <c r="L52" i="72"/>
  <c r="L16" i="68"/>
  <c r="L41" i="74"/>
  <c r="L21" i="72"/>
  <c r="L65" i="71"/>
  <c r="L51" i="70"/>
  <c r="L39" i="69"/>
  <c r="L17" i="68"/>
  <c r="L27" i="67"/>
  <c r="L17" i="66"/>
  <c r="L57" i="65"/>
  <c r="L25" i="74"/>
  <c r="L61" i="74"/>
  <c r="L47" i="69"/>
  <c r="L58" i="72"/>
  <c r="L23" i="66"/>
  <c r="L64" i="71"/>
  <c r="L52" i="67"/>
  <c r="L72" i="70"/>
  <c r="L19" i="65"/>
  <c r="L23" i="68"/>
  <c r="J80" i="72"/>
  <c r="H32" i="67"/>
  <c r="H43" i="70"/>
  <c r="H48" i="69"/>
  <c r="H16" i="68"/>
  <c r="H37" i="65"/>
  <c r="L36" i="69"/>
  <c r="I9" i="69"/>
  <c r="I75" i="74"/>
  <c r="I30" i="65"/>
  <c r="I49" i="71"/>
  <c r="I9" i="67"/>
  <c r="I36" i="69"/>
  <c r="I33" i="71"/>
  <c r="I59" i="72"/>
  <c r="I106" i="65"/>
  <c r="I30" i="70"/>
  <c r="I92" i="68"/>
  <c r="I36" i="67"/>
  <c r="I64" i="74"/>
  <c r="I92" i="66"/>
  <c r="I82" i="68"/>
  <c r="I89" i="70"/>
  <c r="I88" i="72"/>
  <c r="I18" i="71"/>
  <c r="I87" i="68"/>
  <c r="I88" i="67"/>
  <c r="I76" i="65"/>
  <c r="I86" i="67"/>
  <c r="I93" i="70"/>
  <c r="I85" i="66"/>
  <c r="I93" i="71"/>
  <c r="I86" i="69"/>
  <c r="I93" i="74"/>
  <c r="I93" i="72"/>
  <c r="I74" i="65"/>
  <c r="I85" i="68"/>
  <c r="H24" i="68"/>
  <c r="H43" i="72"/>
  <c r="H27" i="66"/>
  <c r="H17" i="65"/>
  <c r="H43" i="74"/>
  <c r="H65" i="70"/>
  <c r="H22" i="67"/>
  <c r="H50" i="71"/>
  <c r="H14" i="69"/>
  <c r="L63" i="69"/>
  <c r="H39" i="72"/>
  <c r="H39" i="66"/>
  <c r="H56" i="70"/>
  <c r="H39" i="68"/>
  <c r="I10" i="65"/>
  <c r="I10" i="68"/>
  <c r="I58" i="70"/>
  <c r="I33" i="69"/>
  <c r="I11" i="66"/>
  <c r="K43" i="72"/>
  <c r="K24" i="68"/>
  <c r="K22" i="67"/>
  <c r="K27" i="66"/>
  <c r="K14" i="69"/>
  <c r="K17" i="65"/>
  <c r="K50" i="71"/>
  <c r="K65" i="70"/>
  <c r="K43" i="74"/>
  <c r="H7" i="69"/>
  <c r="H26" i="68"/>
  <c r="H12" i="74"/>
  <c r="H26" i="66"/>
  <c r="H11" i="72"/>
  <c r="H89" i="72"/>
  <c r="H83" i="65"/>
  <c r="H90" i="67"/>
  <c r="H90" i="69"/>
  <c r="H14" i="71"/>
  <c r="H89" i="74"/>
  <c r="H90" i="66"/>
  <c r="H90" i="68"/>
  <c r="H14" i="70"/>
  <c r="J88" i="68"/>
  <c r="J71" i="72"/>
  <c r="J89" i="67"/>
  <c r="J44" i="71"/>
  <c r="J88" i="66"/>
  <c r="J42" i="70"/>
  <c r="J77" i="65"/>
  <c r="J89" i="69"/>
  <c r="J72" i="74"/>
  <c r="I90" i="70"/>
  <c r="I92" i="74"/>
  <c r="I86" i="66"/>
  <c r="I92" i="72"/>
  <c r="I86" i="68"/>
  <c r="I91" i="71"/>
  <c r="I87" i="67"/>
  <c r="I87" i="69"/>
  <c r="I75" i="65"/>
  <c r="L37" i="69"/>
  <c r="L30" i="74"/>
  <c r="L25" i="65"/>
  <c r="L17" i="70"/>
  <c r="L43" i="66"/>
  <c r="L26" i="67"/>
  <c r="L28" i="72"/>
  <c r="L43" i="68"/>
  <c r="L17" i="71"/>
  <c r="L40" i="72"/>
  <c r="L40" i="71"/>
  <c r="L44" i="70"/>
  <c r="L59" i="68"/>
  <c r="J18" i="68"/>
  <c r="J21" i="69"/>
  <c r="J52" i="71"/>
  <c r="J48" i="72"/>
  <c r="L45" i="68"/>
  <c r="L80" i="70"/>
  <c r="L32" i="65"/>
  <c r="L79" i="74"/>
  <c r="I26" i="65"/>
  <c r="I46" i="72"/>
  <c r="I47" i="74"/>
  <c r="I23" i="70"/>
  <c r="I58" i="68"/>
  <c r="I14" i="67"/>
  <c r="I56" i="66"/>
  <c r="I22" i="71"/>
  <c r="I17" i="69"/>
  <c r="H58" i="69"/>
  <c r="H70" i="70"/>
  <c r="H54" i="72"/>
  <c r="H58" i="74"/>
  <c r="H55" i="67"/>
  <c r="H14" i="65"/>
  <c r="H31" i="68"/>
  <c r="H68" i="71"/>
  <c r="H35" i="66"/>
  <c r="L68" i="72"/>
  <c r="L76" i="67"/>
  <c r="L13" i="70"/>
  <c r="L73" i="65"/>
  <c r="L71" i="74"/>
  <c r="L74" i="66"/>
  <c r="L71" i="69"/>
  <c r="L13" i="71"/>
  <c r="L74" i="68"/>
  <c r="J48" i="67"/>
  <c r="J46" i="71"/>
  <c r="J41" i="66"/>
  <c r="J54" i="70"/>
  <c r="J52" i="65"/>
  <c r="J30" i="69"/>
  <c r="J56" i="74"/>
  <c r="J40" i="68"/>
  <c r="J56" i="72"/>
  <c r="L9" i="65"/>
  <c r="L47" i="70"/>
  <c r="L19" i="67"/>
  <c r="L9" i="68"/>
  <c r="L19" i="69"/>
  <c r="L10" i="72"/>
  <c r="L10" i="74"/>
  <c r="L9" i="66"/>
  <c r="L45" i="71"/>
  <c r="K80" i="66"/>
  <c r="K86" i="71"/>
  <c r="K91" i="69"/>
  <c r="K68" i="74"/>
  <c r="K61" i="72"/>
  <c r="K88" i="65"/>
  <c r="K80" i="68"/>
  <c r="K91" i="67"/>
  <c r="K84" i="70"/>
  <c r="K17" i="74"/>
  <c r="K8" i="68"/>
  <c r="L51" i="72"/>
  <c r="L64" i="70"/>
  <c r="L39" i="74"/>
  <c r="L15" i="68"/>
  <c r="L53" i="71"/>
  <c r="L58" i="67"/>
  <c r="L29" i="69"/>
  <c r="L59" i="65"/>
  <c r="L18" i="66"/>
  <c r="G64" i="66" l="1"/>
  <c r="F84" i="68"/>
  <c r="L22" i="71"/>
  <c r="G21" i="74"/>
  <c r="L67" i="65"/>
  <c r="C60" i="70"/>
  <c r="G64" i="69"/>
  <c r="G28" i="67"/>
  <c r="K84" i="68"/>
  <c r="L30" i="69"/>
  <c r="J16" i="71"/>
  <c r="H26" i="74"/>
  <c r="D69" i="66"/>
  <c r="L74" i="74"/>
  <c r="C84" i="70"/>
  <c r="I91" i="67"/>
  <c r="I84" i="70"/>
  <c r="C91" i="68"/>
  <c r="J21" i="67"/>
  <c r="J48" i="74"/>
  <c r="J20" i="66"/>
  <c r="J16" i="65"/>
  <c r="J48" i="70"/>
  <c r="H54" i="71"/>
  <c r="H41" i="74"/>
  <c r="H52" i="72"/>
  <c r="H16" i="66"/>
  <c r="L52" i="69"/>
  <c r="L29" i="65"/>
  <c r="L75" i="74"/>
  <c r="L30" i="65"/>
  <c r="L75" i="68"/>
  <c r="L78" i="72"/>
  <c r="F92" i="70"/>
  <c r="F83" i="68"/>
  <c r="F84" i="69"/>
  <c r="F79" i="67"/>
  <c r="F90" i="72"/>
  <c r="D36" i="72"/>
  <c r="D27" i="70"/>
  <c r="D28" i="71"/>
  <c r="I58" i="71"/>
  <c r="I46" i="67"/>
  <c r="I12" i="72"/>
  <c r="I13" i="74"/>
  <c r="AV70" i="62"/>
  <c r="D18" i="70"/>
  <c r="D17" i="72"/>
  <c r="G40" i="67"/>
  <c r="D39" i="72"/>
  <c r="D56" i="70"/>
  <c r="G12" i="71"/>
  <c r="K36" i="68"/>
  <c r="K45" i="72"/>
  <c r="J93" i="69"/>
  <c r="J71" i="68"/>
  <c r="J94" i="65"/>
  <c r="J16" i="70"/>
  <c r="K61" i="65"/>
  <c r="L17" i="74"/>
  <c r="L36" i="71"/>
  <c r="L18" i="72"/>
  <c r="H35" i="68"/>
  <c r="H85" i="70"/>
  <c r="I90" i="68"/>
  <c r="I90" i="69"/>
  <c r="I89" i="74"/>
  <c r="G66" i="68"/>
  <c r="G76" i="69"/>
  <c r="G15" i="72"/>
  <c r="AY62" i="62"/>
  <c r="G95" i="65"/>
  <c r="C91" i="67"/>
  <c r="C91" i="69"/>
  <c r="L22" i="68"/>
  <c r="L53" i="70"/>
  <c r="L11" i="67"/>
  <c r="L22" i="66"/>
  <c r="L7" i="74"/>
  <c r="AY19" i="62"/>
  <c r="L22" i="65" s="1"/>
  <c r="G36" i="74"/>
  <c r="G23" i="69"/>
  <c r="G31" i="67"/>
  <c r="G46" i="66"/>
  <c r="H72" i="72"/>
  <c r="C81" i="70"/>
  <c r="C84" i="66"/>
  <c r="C72" i="69"/>
  <c r="C84" i="68"/>
  <c r="L73" i="67"/>
  <c r="L74" i="72"/>
  <c r="L20" i="65"/>
  <c r="L48" i="66"/>
  <c r="L87" i="71"/>
  <c r="J22" i="71"/>
  <c r="J17" i="69"/>
  <c r="J46" i="72"/>
  <c r="J56" i="66"/>
  <c r="D74" i="69"/>
  <c r="D11" i="70"/>
  <c r="D26" i="72"/>
  <c r="C91" i="66"/>
  <c r="C43" i="71"/>
  <c r="C91" i="65"/>
  <c r="C92" i="67"/>
  <c r="H84" i="72"/>
  <c r="L56" i="66"/>
  <c r="F72" i="72"/>
  <c r="F84" i="66"/>
  <c r="F81" i="70"/>
  <c r="I7" i="68"/>
  <c r="D11" i="68"/>
  <c r="D19" i="71"/>
  <c r="F25" i="67"/>
  <c r="E89" i="68"/>
  <c r="C88" i="65"/>
  <c r="D56" i="69"/>
  <c r="G31" i="66"/>
  <c r="D49" i="68"/>
  <c r="G54" i="72"/>
  <c r="G73" i="70"/>
  <c r="L17" i="69"/>
  <c r="L14" i="67"/>
  <c r="D79" i="70"/>
  <c r="G31" i="68"/>
  <c r="F72" i="69"/>
  <c r="F70" i="74"/>
  <c r="F61" i="65"/>
  <c r="F76" i="71"/>
  <c r="D65" i="67"/>
  <c r="L51" i="65"/>
  <c r="K40" i="70"/>
  <c r="K15" i="67"/>
  <c r="K18" i="72"/>
  <c r="H75" i="65"/>
  <c r="L44" i="66"/>
  <c r="L81" i="71"/>
  <c r="L69" i="67"/>
  <c r="L82" i="72"/>
  <c r="L59" i="66"/>
  <c r="L45" i="67"/>
  <c r="L43" i="69"/>
  <c r="L63" i="65"/>
  <c r="H44" i="65"/>
  <c r="H7" i="67"/>
  <c r="H26" i="70"/>
  <c r="H37" i="74"/>
  <c r="H102" i="65"/>
  <c r="H37" i="71"/>
  <c r="H44" i="67"/>
  <c r="I77" i="74"/>
  <c r="I25" i="70"/>
  <c r="I88" i="69"/>
  <c r="I87" i="66"/>
  <c r="I78" i="72"/>
  <c r="I75" i="68"/>
  <c r="I77" i="66"/>
  <c r="H52" i="74"/>
  <c r="I29" i="70"/>
  <c r="I59" i="67"/>
  <c r="I52" i="74"/>
  <c r="J24" i="68"/>
  <c r="J22" i="67"/>
  <c r="J17" i="65"/>
  <c r="AT34" i="62"/>
  <c r="G34" i="66" s="1"/>
  <c r="J41" i="69"/>
  <c r="I62" i="69"/>
  <c r="I32" i="71"/>
  <c r="I37" i="70"/>
  <c r="F41" i="72"/>
  <c r="D22" i="65"/>
  <c r="D46" i="66"/>
  <c r="AV19" i="62"/>
  <c r="G56" i="71"/>
  <c r="G79" i="72"/>
  <c r="G53" i="65"/>
  <c r="G78" i="74"/>
  <c r="G40" i="66"/>
  <c r="G49" i="67"/>
  <c r="G52" i="70"/>
  <c r="G40" i="69"/>
  <c r="G44" i="68"/>
  <c r="I18" i="66"/>
  <c r="I58" i="67"/>
  <c r="I51" i="72"/>
  <c r="I53" i="71"/>
  <c r="I29" i="69"/>
  <c r="I39" i="74"/>
  <c r="I15" i="68"/>
  <c r="I59" i="65"/>
  <c r="I64" i="70"/>
  <c r="G70" i="72"/>
  <c r="AY58" i="62"/>
  <c r="G20" i="71"/>
  <c r="G73" i="68"/>
  <c r="G93" i="65"/>
  <c r="G20" i="70"/>
  <c r="G63" i="74"/>
  <c r="G75" i="66"/>
  <c r="G60" i="67"/>
  <c r="G69" i="69"/>
  <c r="D56" i="72"/>
  <c r="D54" i="70"/>
  <c r="D40" i="68"/>
  <c r="D30" i="69"/>
  <c r="D41" i="66"/>
  <c r="D48" i="67"/>
  <c r="D46" i="71"/>
  <c r="D56" i="74"/>
  <c r="G32" i="68"/>
  <c r="G25" i="69"/>
  <c r="G39" i="65"/>
  <c r="G74" i="71"/>
  <c r="G34" i="74"/>
  <c r="D78" i="67"/>
  <c r="D18" i="74"/>
  <c r="D11" i="71"/>
  <c r="D21" i="74"/>
  <c r="AV62" i="62"/>
  <c r="D12" i="70"/>
  <c r="D66" i="68"/>
  <c r="D64" i="66"/>
  <c r="D15" i="72"/>
  <c r="D76" i="69"/>
  <c r="E87" i="70"/>
  <c r="E72" i="66"/>
  <c r="E55" i="69"/>
  <c r="AW48" i="62"/>
  <c r="E66" i="72"/>
  <c r="E51" i="67"/>
  <c r="E85" i="71"/>
  <c r="E64" i="65"/>
  <c r="E65" i="74"/>
  <c r="E72" i="68"/>
  <c r="C86" i="71"/>
  <c r="C68" i="74"/>
  <c r="F30" i="69"/>
  <c r="F46" i="71"/>
  <c r="J80" i="71"/>
  <c r="AV29" i="62"/>
  <c r="I41" i="74" s="1"/>
  <c r="H77" i="69"/>
  <c r="H70" i="67"/>
  <c r="H42" i="65"/>
  <c r="I29" i="65"/>
  <c r="I81" i="72"/>
  <c r="D37" i="74"/>
  <c r="D27" i="69"/>
  <c r="I74" i="68"/>
  <c r="I13" i="70"/>
  <c r="K76" i="71"/>
  <c r="G57" i="74"/>
  <c r="K84" i="67"/>
  <c r="L72" i="71"/>
  <c r="L58" i="66"/>
  <c r="G57" i="71"/>
  <c r="L40" i="70"/>
  <c r="L8" i="66"/>
  <c r="L16" i="69"/>
  <c r="G70" i="70"/>
  <c r="L92" i="69"/>
  <c r="G67" i="67"/>
  <c r="L63" i="70"/>
  <c r="L81" i="72"/>
  <c r="G50" i="72"/>
  <c r="I89" i="72"/>
  <c r="I83" i="65"/>
  <c r="I14" i="70"/>
  <c r="I90" i="67"/>
  <c r="I14" i="71"/>
  <c r="C8" i="66"/>
  <c r="C15" i="67"/>
  <c r="C8" i="68"/>
  <c r="C11" i="65"/>
  <c r="C18" i="72"/>
  <c r="C36" i="71"/>
  <c r="C17" i="74"/>
  <c r="C40" i="70"/>
  <c r="AU12" i="62"/>
  <c r="C16" i="69"/>
  <c r="I47" i="72"/>
  <c r="I89" i="68"/>
  <c r="I31" i="71"/>
  <c r="J14" i="69"/>
  <c r="J43" i="72"/>
  <c r="J50" i="71"/>
  <c r="L9" i="69"/>
  <c r="L49" i="71"/>
  <c r="L77" i="66"/>
  <c r="I73" i="74"/>
  <c r="I57" i="68"/>
  <c r="L27" i="66"/>
  <c r="D43" i="67"/>
  <c r="D12" i="66"/>
  <c r="D16" i="74"/>
  <c r="D26" i="69"/>
  <c r="J48" i="68"/>
  <c r="E89" i="66"/>
  <c r="E66" i="69"/>
  <c r="D31" i="67"/>
  <c r="D36" i="74"/>
  <c r="L47" i="74"/>
  <c r="L58" i="68"/>
  <c r="L23" i="70"/>
  <c r="L46" i="72"/>
  <c r="H87" i="69"/>
  <c r="L67" i="68"/>
  <c r="J86" i="70"/>
  <c r="E70" i="72"/>
  <c r="G50" i="74"/>
  <c r="G13" i="65"/>
  <c r="J38" i="67"/>
  <c r="J54" i="74"/>
  <c r="AX50" i="62"/>
  <c r="K65" i="65" s="1"/>
  <c r="H32" i="66"/>
  <c r="H24" i="72"/>
  <c r="G58" i="74"/>
  <c r="F40" i="66"/>
  <c r="G31" i="69"/>
  <c r="G55" i="70"/>
  <c r="G15" i="66"/>
  <c r="G21" i="68"/>
  <c r="J49" i="70"/>
  <c r="J23" i="65"/>
  <c r="J42" i="71"/>
  <c r="L91" i="65"/>
  <c r="G55" i="67"/>
  <c r="G68" i="71"/>
  <c r="G14" i="65"/>
  <c r="G58" i="69"/>
  <c r="L70" i="70"/>
  <c r="E52" i="74"/>
  <c r="E59" i="67"/>
  <c r="E47" i="72"/>
  <c r="E29" i="70"/>
  <c r="J10" i="66"/>
  <c r="J16" i="72"/>
  <c r="J29" i="67"/>
  <c r="J12" i="68"/>
  <c r="J22" i="70"/>
  <c r="J22" i="74"/>
  <c r="J55" i="65"/>
  <c r="J44" i="69"/>
  <c r="J26" i="71"/>
  <c r="F52" i="65"/>
  <c r="F54" i="70"/>
  <c r="AM39" i="62"/>
  <c r="AS39" i="62" s="1"/>
  <c r="F53" i="65"/>
  <c r="AM44" i="62"/>
  <c r="AS44" i="62" s="1"/>
  <c r="I8" i="74"/>
  <c r="F39" i="70"/>
  <c r="J8" i="70"/>
  <c r="J22" i="72"/>
  <c r="J15" i="74"/>
  <c r="J70" i="68"/>
  <c r="J8" i="71"/>
  <c r="J85" i="67"/>
  <c r="J73" i="66"/>
  <c r="K51" i="72"/>
  <c r="K38" i="65"/>
  <c r="K25" i="71"/>
  <c r="K12" i="67"/>
  <c r="C76" i="69"/>
  <c r="D39" i="66"/>
  <c r="D102" i="65"/>
  <c r="I37" i="74"/>
  <c r="L43" i="71"/>
  <c r="L84" i="72"/>
  <c r="L73" i="74"/>
  <c r="L39" i="67"/>
  <c r="L57" i="68"/>
  <c r="G38" i="68"/>
  <c r="G22" i="69"/>
  <c r="G13" i="68"/>
  <c r="G39" i="71"/>
  <c r="G24" i="67"/>
  <c r="G15" i="65"/>
  <c r="G42" i="72"/>
  <c r="G46" i="74"/>
  <c r="G38" i="70"/>
  <c r="G13" i="66"/>
  <c r="G60" i="70"/>
  <c r="G31" i="65"/>
  <c r="G36" i="66"/>
  <c r="G70" i="71"/>
  <c r="G55" i="74"/>
  <c r="G49" i="69"/>
  <c r="AQ20" i="62"/>
  <c r="I68" i="72"/>
  <c r="I71" i="74"/>
  <c r="I73" i="65"/>
  <c r="J77" i="69"/>
  <c r="J26" i="74"/>
  <c r="J24" i="72"/>
  <c r="J70" i="67"/>
  <c r="J88" i="71"/>
  <c r="J35" i="68"/>
  <c r="J85" i="70"/>
  <c r="J42" i="65"/>
  <c r="J32" i="66"/>
  <c r="D44" i="67"/>
  <c r="D37" i="71"/>
  <c r="F75" i="68"/>
  <c r="G35" i="70"/>
  <c r="G25" i="71"/>
  <c r="G11" i="69"/>
  <c r="G42" i="74"/>
  <c r="G36" i="68"/>
  <c r="G38" i="66"/>
  <c r="G12" i="67"/>
  <c r="G38" i="65"/>
  <c r="G45" i="72"/>
  <c r="AY31" i="62"/>
  <c r="D23" i="69"/>
  <c r="D46" i="68"/>
  <c r="L35" i="74"/>
  <c r="H91" i="71"/>
  <c r="H86" i="68"/>
  <c r="L81" i="74"/>
  <c r="L36" i="65"/>
  <c r="W34" i="62"/>
  <c r="I85" i="70"/>
  <c r="K15" i="68"/>
  <c r="K64" i="70"/>
  <c r="K39" i="74"/>
  <c r="D33" i="74"/>
  <c r="D55" i="70"/>
  <c r="L22" i="67"/>
  <c r="I12" i="69"/>
  <c r="I10" i="67"/>
  <c r="F47" i="66"/>
  <c r="F24" i="69"/>
  <c r="F45" i="74"/>
  <c r="F78" i="72"/>
  <c r="I35" i="71"/>
  <c r="I8" i="72"/>
  <c r="AT21" i="62"/>
  <c r="AY21" i="62" s="1"/>
  <c r="AB21" i="62"/>
  <c r="F9" i="67"/>
  <c r="F75" i="74"/>
  <c r="F49" i="71"/>
  <c r="AX22" i="62"/>
  <c r="F9" i="69"/>
  <c r="F30" i="65"/>
  <c r="L24" i="68"/>
  <c r="L43" i="72"/>
  <c r="L17" i="65"/>
  <c r="L14" i="69"/>
  <c r="L43" i="74"/>
  <c r="AQ52" i="62"/>
  <c r="D9" i="71" s="1"/>
  <c r="I7" i="66"/>
  <c r="I72" i="71"/>
  <c r="I58" i="66"/>
  <c r="I39" i="67"/>
  <c r="L91" i="66"/>
  <c r="G48" i="72"/>
  <c r="G18" i="68"/>
  <c r="G52" i="71"/>
  <c r="G21" i="67"/>
  <c r="G48" i="70"/>
  <c r="G48" i="74"/>
  <c r="G20" i="66"/>
  <c r="G16" i="65"/>
  <c r="G21" i="69"/>
  <c r="L31" i="72"/>
  <c r="L20" i="67"/>
  <c r="L32" i="69"/>
  <c r="L24" i="65"/>
  <c r="L62" i="66"/>
  <c r="L46" i="70"/>
  <c r="L62" i="68"/>
  <c r="L31" i="74"/>
  <c r="L51" i="71"/>
  <c r="D32" i="65"/>
  <c r="D81" i="71"/>
  <c r="D69" i="67"/>
  <c r="D45" i="68"/>
  <c r="D80" i="70"/>
  <c r="D79" i="74"/>
  <c r="D59" i="69"/>
  <c r="D82" i="72"/>
  <c r="D44" i="66"/>
  <c r="L82" i="74"/>
  <c r="L91" i="68"/>
  <c r="L92" i="67"/>
  <c r="L63" i="67"/>
  <c r="L19" i="66"/>
  <c r="L78" i="70"/>
  <c r="L56" i="74"/>
  <c r="F88" i="70"/>
  <c r="D37" i="65"/>
  <c r="D50" i="74"/>
  <c r="L78" i="71"/>
  <c r="L40" i="68"/>
  <c r="E20" i="70"/>
  <c r="AO38" i="62"/>
  <c r="C82" i="66" s="1"/>
  <c r="D32" i="66"/>
  <c r="D74" i="70"/>
  <c r="C14" i="74"/>
  <c r="C59" i="70"/>
  <c r="C24" i="66"/>
  <c r="C47" i="67"/>
  <c r="C27" i="68"/>
  <c r="C46" i="69"/>
  <c r="C43" i="65"/>
  <c r="C59" i="71"/>
  <c r="C14" i="72"/>
  <c r="F87" i="71"/>
  <c r="F20" i="65"/>
  <c r="F47" i="68"/>
  <c r="F48" i="66"/>
  <c r="D41" i="74"/>
  <c r="D48" i="69"/>
  <c r="D52" i="72"/>
  <c r="D16" i="66"/>
  <c r="D43" i="70"/>
  <c r="D41" i="67"/>
  <c r="D45" i="65"/>
  <c r="I55" i="68"/>
  <c r="D54" i="69"/>
  <c r="D34" i="72"/>
  <c r="H47" i="72"/>
  <c r="H59" i="67"/>
  <c r="H89" i="68"/>
  <c r="H89" i="66"/>
  <c r="H79" i="65"/>
  <c r="C60" i="72"/>
  <c r="C38" i="68"/>
  <c r="C49" i="69"/>
  <c r="C31" i="65"/>
  <c r="C70" i="71"/>
  <c r="L54" i="68"/>
  <c r="L37" i="72"/>
  <c r="L10" i="71"/>
  <c r="L78" i="69"/>
  <c r="L33" i="71"/>
  <c r="L64" i="74"/>
  <c r="L30" i="70"/>
  <c r="H91" i="68"/>
  <c r="H91" i="65"/>
  <c r="K41" i="70"/>
  <c r="K47" i="66"/>
  <c r="I89" i="71"/>
  <c r="I46" i="65"/>
  <c r="I75" i="69"/>
  <c r="I88" i="74"/>
  <c r="G26" i="69"/>
  <c r="G43" i="67"/>
  <c r="J45" i="74"/>
  <c r="J25" i="67"/>
  <c r="J47" i="66"/>
  <c r="E105" i="65"/>
  <c r="AW78" i="62"/>
  <c r="J7" i="74" s="1"/>
  <c r="E41" i="71"/>
  <c r="E22" i="66"/>
  <c r="E7" i="72"/>
  <c r="AY20" i="62"/>
  <c r="L35" i="67" s="1"/>
  <c r="G28" i="69"/>
  <c r="G61" i="71"/>
  <c r="G76" i="72"/>
  <c r="G53" i="68"/>
  <c r="J33" i="74"/>
  <c r="J54" i="66"/>
  <c r="J55" i="68"/>
  <c r="J54" i="69"/>
  <c r="I92" i="67"/>
  <c r="I91" i="68"/>
  <c r="I36" i="70"/>
  <c r="I84" i="72"/>
  <c r="F45" i="68"/>
  <c r="F32" i="65"/>
  <c r="K81" i="71"/>
  <c r="F59" i="69"/>
  <c r="F60" i="65"/>
  <c r="D26" i="74"/>
  <c r="D35" i="68"/>
  <c r="D88" i="71"/>
  <c r="D77" i="69"/>
  <c r="D70" i="67"/>
  <c r="AU62" i="62"/>
  <c r="H65" i="67" s="1"/>
  <c r="C64" i="66"/>
  <c r="C12" i="71"/>
  <c r="C65" i="67"/>
  <c r="C15" i="72"/>
  <c r="J67" i="68"/>
  <c r="J36" i="65"/>
  <c r="J75" i="71"/>
  <c r="J74" i="67"/>
  <c r="AB41" i="62"/>
  <c r="AT41" i="62"/>
  <c r="G62" i="70" s="1"/>
  <c r="L19" i="68"/>
  <c r="L62" i="69"/>
  <c r="L37" i="70"/>
  <c r="L32" i="71"/>
  <c r="H87" i="67"/>
  <c r="H92" i="74"/>
  <c r="H86" i="66"/>
  <c r="H92" i="72"/>
  <c r="L67" i="66"/>
  <c r="L74" i="67"/>
  <c r="L80" i="72"/>
  <c r="L75" i="71"/>
  <c r="I82" i="66"/>
  <c r="I82" i="67"/>
  <c r="H91" i="66"/>
  <c r="L92" i="66"/>
  <c r="J63" i="69"/>
  <c r="J67" i="66"/>
  <c r="H29" i="70"/>
  <c r="H31" i="71"/>
  <c r="K50" i="68"/>
  <c r="G53" i="66"/>
  <c r="G67" i="70"/>
  <c r="G76" i="74"/>
  <c r="I91" i="65"/>
  <c r="I91" i="66"/>
  <c r="I43" i="71"/>
  <c r="D85" i="70"/>
  <c r="D42" i="65"/>
  <c r="J74" i="70"/>
  <c r="J45" i="65"/>
  <c r="F74" i="72"/>
  <c r="L29" i="74"/>
  <c r="L77" i="67"/>
  <c r="L55" i="66"/>
  <c r="D16" i="68"/>
  <c r="D54" i="71"/>
  <c r="C33" i="67"/>
  <c r="C55" i="74"/>
  <c r="H60" i="70"/>
  <c r="D54" i="66"/>
  <c r="D80" i="71"/>
  <c r="C21" i="74"/>
  <c r="C95" i="65"/>
  <c r="C66" i="68"/>
  <c r="E11" i="67"/>
  <c r="E7" i="74"/>
  <c r="E10" i="69"/>
  <c r="F80" i="70"/>
  <c r="Q41" i="62"/>
  <c r="AA41" i="62" s="1"/>
  <c r="J50" i="68"/>
  <c r="AY70" i="62"/>
  <c r="AY28" i="62"/>
  <c r="G79" i="71"/>
  <c r="G37" i="68"/>
  <c r="G57" i="72"/>
  <c r="G35" i="65"/>
  <c r="G37" i="66"/>
  <c r="G12" i="66"/>
  <c r="G19" i="71"/>
  <c r="G17" i="72"/>
  <c r="G98" i="65"/>
  <c r="G18" i="70"/>
  <c r="G11" i="68"/>
  <c r="J48" i="71"/>
  <c r="J24" i="69"/>
  <c r="J41" i="70"/>
  <c r="J65" i="65"/>
  <c r="J41" i="72"/>
  <c r="AM52" i="62"/>
  <c r="I72" i="68"/>
  <c r="I55" i="69"/>
  <c r="I85" i="71"/>
  <c r="I72" i="66"/>
  <c r="I64" i="65"/>
  <c r="I51" i="67"/>
  <c r="I87" i="70"/>
  <c r="I66" i="72"/>
  <c r="I65" i="74"/>
  <c r="F44" i="68"/>
  <c r="K8" i="66"/>
  <c r="K36" i="71"/>
  <c r="K11" i="65"/>
  <c r="L33" i="66"/>
  <c r="L67" i="72"/>
  <c r="L46" i="71"/>
  <c r="L54" i="70"/>
  <c r="E60" i="67"/>
  <c r="E93" i="65"/>
  <c r="E63" i="74"/>
  <c r="F48" i="67"/>
  <c r="F40" i="68"/>
  <c r="F41" i="66"/>
  <c r="F56" i="72"/>
  <c r="K29" i="69"/>
  <c r="K59" i="65"/>
  <c r="K53" i="71"/>
  <c r="K35" i="70"/>
  <c r="K42" i="74"/>
  <c r="K11" i="69"/>
  <c r="I61" i="72"/>
  <c r="I80" i="66"/>
  <c r="D31" i="69"/>
  <c r="D15" i="66"/>
  <c r="F49" i="67"/>
  <c r="W62" i="62"/>
  <c r="AR62" i="62"/>
  <c r="AA17" i="62"/>
  <c r="I27" i="66"/>
  <c r="I17" i="65"/>
  <c r="I22" i="67"/>
  <c r="I50" i="71"/>
  <c r="I65" i="70"/>
  <c r="I24" i="68"/>
  <c r="I14" i="69"/>
  <c r="I43" i="72"/>
  <c r="I43" i="74"/>
  <c r="I20" i="71"/>
  <c r="I73" i="68"/>
  <c r="I70" i="72"/>
  <c r="I69" i="69"/>
  <c r="I63" i="74"/>
  <c r="I75" i="66"/>
  <c r="I93" i="65"/>
  <c r="I20" i="70"/>
  <c r="I60" i="67"/>
  <c r="I90" i="71"/>
  <c r="I85" i="72"/>
  <c r="I81" i="66"/>
  <c r="I88" i="70"/>
  <c r="I81" i="69"/>
  <c r="I72" i="67"/>
  <c r="I48" i="65"/>
  <c r="I81" i="68"/>
  <c r="I91" i="74"/>
  <c r="AT40" i="62"/>
  <c r="G30" i="71" s="1"/>
  <c r="L9" i="74"/>
  <c r="L27" i="65"/>
  <c r="L25" i="66"/>
  <c r="L50" i="70"/>
  <c r="L63" i="71"/>
  <c r="L9" i="72"/>
  <c r="L25" i="68"/>
  <c r="L18" i="69"/>
  <c r="L16" i="67"/>
  <c r="G93" i="67"/>
  <c r="G16" i="70"/>
  <c r="G71" i="68"/>
  <c r="G70" i="66"/>
  <c r="G93" i="69"/>
  <c r="AY60" i="62"/>
  <c r="G94" i="65"/>
  <c r="G28" i="74"/>
  <c r="G35" i="72"/>
  <c r="G16" i="71"/>
  <c r="F103" i="65"/>
  <c r="F15" i="69"/>
  <c r="F60" i="71"/>
  <c r="F66" i="74"/>
  <c r="F63" i="66"/>
  <c r="F63" i="68"/>
  <c r="F66" i="70"/>
  <c r="F63" i="72"/>
  <c r="F18" i="67"/>
  <c r="D14" i="74"/>
  <c r="D14" i="72"/>
  <c r="D59" i="71"/>
  <c r="D59" i="70"/>
  <c r="D46" i="69"/>
  <c r="D27" i="68"/>
  <c r="D47" i="67"/>
  <c r="D24" i="66"/>
  <c r="D43" i="65"/>
  <c r="Q80" i="62"/>
  <c r="AS80" i="62" s="1"/>
  <c r="AA80" i="62"/>
  <c r="G37" i="74"/>
  <c r="G102" i="65"/>
  <c r="G39" i="72"/>
  <c r="G44" i="67"/>
  <c r="G27" i="69"/>
  <c r="G56" i="70"/>
  <c r="G37" i="71"/>
  <c r="G39" i="66"/>
  <c r="G39" i="68"/>
  <c r="F64" i="66"/>
  <c r="AX62" i="62"/>
  <c r="F76" i="69"/>
  <c r="F66" i="68"/>
  <c r="F12" i="71"/>
  <c r="F12" i="70"/>
  <c r="F15" i="72"/>
  <c r="F95" i="65"/>
  <c r="F65" i="67"/>
  <c r="F21" i="74"/>
  <c r="F89" i="69"/>
  <c r="F89" i="67"/>
  <c r="F88" i="66"/>
  <c r="F72" i="74"/>
  <c r="F77" i="65"/>
  <c r="F71" i="72"/>
  <c r="F44" i="71"/>
  <c r="F42" i="70"/>
  <c r="F88" i="68"/>
  <c r="F87" i="69"/>
  <c r="F92" i="72"/>
  <c r="F92" i="74"/>
  <c r="F87" i="67"/>
  <c r="F75" i="65"/>
  <c r="F86" i="68"/>
  <c r="F91" i="71"/>
  <c r="F90" i="70"/>
  <c r="F86" i="66"/>
  <c r="F73" i="65"/>
  <c r="F13" i="71"/>
  <c r="F76" i="67"/>
  <c r="F74" i="68"/>
  <c r="F74" i="66"/>
  <c r="F71" i="69"/>
  <c r="F71" i="74"/>
  <c r="F68" i="72"/>
  <c r="F13" i="70"/>
  <c r="G41" i="72"/>
  <c r="G45" i="74"/>
  <c r="G41" i="70"/>
  <c r="G47" i="66"/>
  <c r="G25" i="67"/>
  <c r="G48" i="71"/>
  <c r="G24" i="69"/>
  <c r="AY50" i="62"/>
  <c r="G50" i="68"/>
  <c r="G65" i="65"/>
  <c r="D56" i="65"/>
  <c r="D24" i="74"/>
  <c r="D23" i="71"/>
  <c r="D8" i="69"/>
  <c r="D8" i="67"/>
  <c r="D25" i="72"/>
  <c r="D19" i="70"/>
  <c r="D20" i="68"/>
  <c r="D21" i="66"/>
  <c r="I18" i="74"/>
  <c r="I69" i="68"/>
  <c r="I26" i="72"/>
  <c r="I74" i="69"/>
  <c r="I78" i="67"/>
  <c r="I69" i="65"/>
  <c r="I11" i="71"/>
  <c r="I69" i="66"/>
  <c r="I11" i="70"/>
  <c r="K22" i="68"/>
  <c r="K22" i="66"/>
  <c r="K7" i="74"/>
  <c r="K11" i="67"/>
  <c r="K53" i="70"/>
  <c r="K7" i="72"/>
  <c r="K41" i="71"/>
  <c r="K105" i="65"/>
  <c r="K10" i="69"/>
  <c r="K59" i="70"/>
  <c r="K27" i="68"/>
  <c r="K47" i="67"/>
  <c r="K43" i="65"/>
  <c r="K14" i="72"/>
  <c r="K24" i="66"/>
  <c r="K46" i="69"/>
  <c r="K59" i="71"/>
  <c r="K14" i="74"/>
  <c r="I28" i="74"/>
  <c r="I16" i="71"/>
  <c r="I35" i="72"/>
  <c r="I70" i="66"/>
  <c r="I93" i="67"/>
  <c r="I93" i="69"/>
  <c r="I71" i="68"/>
  <c r="I16" i="70"/>
  <c r="I94" i="65"/>
  <c r="L8" i="74"/>
  <c r="L12" i="69"/>
  <c r="L35" i="71"/>
  <c r="L10" i="67"/>
  <c r="L12" i="65"/>
  <c r="L31" i="70"/>
  <c r="L7" i="66"/>
  <c r="L8" i="72"/>
  <c r="L7" i="68"/>
  <c r="I15" i="71"/>
  <c r="I99" i="65"/>
  <c r="I66" i="66"/>
  <c r="I62" i="72"/>
  <c r="I64" i="68"/>
  <c r="I79" i="69"/>
  <c r="I81" i="67"/>
  <c r="I15" i="70"/>
  <c r="I60" i="74"/>
  <c r="G24" i="66"/>
  <c r="G27" i="68"/>
  <c r="G47" i="67"/>
  <c r="G14" i="74"/>
  <c r="G59" i="70"/>
  <c r="G59" i="71"/>
  <c r="G46" i="69"/>
  <c r="G43" i="65"/>
  <c r="G14" i="72"/>
  <c r="G74" i="70"/>
  <c r="G54" i="66"/>
  <c r="G34" i="72"/>
  <c r="G55" i="68"/>
  <c r="G41" i="67"/>
  <c r="G80" i="71"/>
  <c r="G33" i="74"/>
  <c r="G45" i="65"/>
  <c r="G54" i="69"/>
  <c r="S48" i="62"/>
  <c r="I44" i="62"/>
  <c r="S44" i="62" s="1"/>
  <c r="AO48" i="62"/>
  <c r="T44" i="62"/>
  <c r="AQ44" i="62"/>
  <c r="D40" i="71"/>
  <c r="D63" i="65"/>
  <c r="D44" i="70"/>
  <c r="D38" i="74"/>
  <c r="D59" i="68"/>
  <c r="D43" i="69"/>
  <c r="AV45" i="62"/>
  <c r="D45" i="67"/>
  <c r="D40" i="72"/>
  <c r="D59" i="66"/>
  <c r="D38" i="66"/>
  <c r="D38" i="65"/>
  <c r="D35" i="70"/>
  <c r="AV31" i="62"/>
  <c r="D25" i="71"/>
  <c r="D12" i="67"/>
  <c r="D36" i="68"/>
  <c r="D42" i="74"/>
  <c r="D11" i="69"/>
  <c r="D45" i="72"/>
  <c r="I17" i="66"/>
  <c r="I25" i="74"/>
  <c r="I17" i="68"/>
  <c r="I65" i="71"/>
  <c r="I51" i="70"/>
  <c r="I57" i="65"/>
  <c r="I21" i="72"/>
  <c r="I27" i="67"/>
  <c r="I39" i="69"/>
  <c r="E59" i="70"/>
  <c r="E46" i="69"/>
  <c r="E59" i="71"/>
  <c r="E24" i="66"/>
  <c r="E14" i="72"/>
  <c r="E43" i="65"/>
  <c r="E14" i="74"/>
  <c r="E47" i="67"/>
  <c r="E27" i="68"/>
  <c r="K70" i="71"/>
  <c r="K49" i="69"/>
  <c r="K31" i="65"/>
  <c r="K60" i="70"/>
  <c r="K36" i="66"/>
  <c r="K33" i="67"/>
  <c r="K55" i="74"/>
  <c r="K60" i="72"/>
  <c r="K38" i="68"/>
  <c r="L50" i="72"/>
  <c r="L50" i="74"/>
  <c r="L28" i="67"/>
  <c r="L31" i="69"/>
  <c r="L15" i="66"/>
  <c r="L55" i="70"/>
  <c r="L21" i="68"/>
  <c r="L57" i="71"/>
  <c r="L13" i="65"/>
  <c r="G73" i="72"/>
  <c r="G85" i="74"/>
  <c r="G71" i="67"/>
  <c r="G78" i="68"/>
  <c r="G82" i="65"/>
  <c r="G78" i="66"/>
  <c r="G85" i="69"/>
  <c r="G77" i="70"/>
  <c r="G84" i="71"/>
  <c r="L87" i="68"/>
  <c r="L75" i="72"/>
  <c r="L88" i="69"/>
  <c r="L77" i="74"/>
  <c r="L87" i="66"/>
  <c r="L25" i="70"/>
  <c r="L88" i="67"/>
  <c r="L18" i="71"/>
  <c r="L76" i="65"/>
  <c r="I17" i="72"/>
  <c r="I11" i="68"/>
  <c r="I18" i="70"/>
  <c r="I26" i="69"/>
  <c r="I16" i="74"/>
  <c r="I12" i="66"/>
  <c r="I98" i="65"/>
  <c r="I19" i="71"/>
  <c r="I43" i="67"/>
  <c r="AO80" i="62"/>
  <c r="G44" i="65"/>
  <c r="G7" i="67"/>
  <c r="G7" i="69"/>
  <c r="AY35" i="62"/>
  <c r="G12" i="74"/>
  <c r="G11" i="72"/>
  <c r="G26" i="68"/>
  <c r="G26" i="66"/>
  <c r="G24" i="71"/>
  <c r="G26" i="70"/>
  <c r="I8" i="71"/>
  <c r="I70" i="65"/>
  <c r="I15" i="74"/>
  <c r="I22" i="72"/>
  <c r="I80" i="69"/>
  <c r="I85" i="67"/>
  <c r="I8" i="70"/>
  <c r="I73" i="66"/>
  <c r="I70" i="68"/>
  <c r="G13" i="69"/>
  <c r="AQ40" i="62"/>
  <c r="I30" i="72"/>
  <c r="I34" i="74"/>
  <c r="I73" i="70"/>
  <c r="I32" i="68"/>
  <c r="I25" i="69"/>
  <c r="I31" i="66"/>
  <c r="I40" i="67"/>
  <c r="I39" i="65"/>
  <c r="I74" i="71"/>
  <c r="H93" i="67"/>
  <c r="H16" i="70"/>
  <c r="H70" i="66"/>
  <c r="H16" i="71"/>
  <c r="H94" i="65"/>
  <c r="H35" i="72"/>
  <c r="H28" i="74"/>
  <c r="H93" i="69"/>
  <c r="H71" i="68"/>
  <c r="H44" i="71"/>
  <c r="H42" i="70"/>
  <c r="H89" i="67"/>
  <c r="H72" i="74"/>
  <c r="H88" i="66"/>
  <c r="H88" i="68"/>
  <c r="H71" i="72"/>
  <c r="H89" i="69"/>
  <c r="H77" i="65"/>
  <c r="H92" i="69"/>
  <c r="H36" i="70"/>
  <c r="L59" i="72"/>
  <c r="L92" i="68"/>
  <c r="L106" i="65"/>
  <c r="L33" i="68"/>
  <c r="L56" i="67"/>
  <c r="L69" i="74"/>
  <c r="L18" i="65"/>
  <c r="L56" i="72"/>
  <c r="L52" i="65"/>
  <c r="L48" i="67"/>
  <c r="F29" i="67"/>
  <c r="E73" i="68"/>
  <c r="AW58" i="62"/>
  <c r="J60" i="67" s="1"/>
  <c r="E20" i="71"/>
  <c r="E69" i="69"/>
  <c r="AM18" i="62"/>
  <c r="AS18" i="62" s="1"/>
  <c r="F78" i="70" s="1"/>
  <c r="AM8" i="62"/>
  <c r="AS8" i="62" s="1"/>
  <c r="F9" i="68" s="1"/>
  <c r="F73" i="67"/>
  <c r="F60" i="69"/>
  <c r="F74" i="74"/>
  <c r="K73" i="67"/>
  <c r="I88" i="65"/>
  <c r="I91" i="69"/>
  <c r="I86" i="71"/>
  <c r="I80" i="68"/>
  <c r="I39" i="62"/>
  <c r="S39" i="62" s="1"/>
  <c r="I57" i="62"/>
  <c r="S57" i="62" s="1"/>
  <c r="I56" i="62"/>
  <c r="S56" i="62" s="1"/>
  <c r="AO66" i="62"/>
  <c r="C76" i="70" s="1"/>
  <c r="F69" i="67"/>
  <c r="F82" i="72"/>
  <c r="F79" i="74"/>
  <c r="F44" i="66"/>
  <c r="AO55" i="62"/>
  <c r="C70" i="68" s="1"/>
  <c r="G41" i="65"/>
  <c r="G42" i="67"/>
  <c r="G67" i="71"/>
  <c r="G69" i="65"/>
  <c r="G69" i="66"/>
  <c r="G18" i="74"/>
  <c r="G11" i="70"/>
  <c r="G26" i="72"/>
  <c r="G74" i="69"/>
  <c r="G11" i="71"/>
  <c r="AY53" i="62"/>
  <c r="G78" i="67"/>
  <c r="G69" i="68"/>
  <c r="AV35" i="62"/>
  <c r="D24" i="71"/>
  <c r="D44" i="65"/>
  <c r="D26" i="66"/>
  <c r="D26" i="68"/>
  <c r="D12" i="74"/>
  <c r="D26" i="70"/>
  <c r="D11" i="72"/>
  <c r="D7" i="69"/>
  <c r="D7" i="67"/>
  <c r="F88" i="67"/>
  <c r="F18" i="71"/>
  <c r="F87" i="68"/>
  <c r="F88" i="69"/>
  <c r="F77" i="74"/>
  <c r="F87" i="66"/>
  <c r="F75" i="72"/>
  <c r="F25" i="70"/>
  <c r="F76" i="65"/>
  <c r="C88" i="69"/>
  <c r="C76" i="65"/>
  <c r="C18" i="71"/>
  <c r="C77" i="74"/>
  <c r="C87" i="66"/>
  <c r="C25" i="70"/>
  <c r="C87" i="68"/>
  <c r="C75" i="72"/>
  <c r="C88" i="67"/>
  <c r="AA55" i="62"/>
  <c r="AS55" i="62"/>
  <c r="I39" i="72"/>
  <c r="D24" i="69"/>
  <c r="D48" i="71"/>
  <c r="D45" i="74"/>
  <c r="D41" i="72"/>
  <c r="D25" i="67"/>
  <c r="D47" i="66"/>
  <c r="D50" i="68"/>
  <c r="D41" i="70"/>
  <c r="AV50" i="62"/>
  <c r="D65" i="65"/>
  <c r="G104" i="65"/>
  <c r="G70" i="69"/>
  <c r="G66" i="67"/>
  <c r="G38" i="72"/>
  <c r="G52" i="68"/>
  <c r="G52" i="66"/>
  <c r="G73" i="71"/>
  <c r="G40" i="74"/>
  <c r="G71" i="70"/>
  <c r="L32" i="74"/>
  <c r="L17" i="67"/>
  <c r="L45" i="66"/>
  <c r="L66" i="71"/>
  <c r="L41" i="68"/>
  <c r="L20" i="69"/>
  <c r="L68" i="70"/>
  <c r="L60" i="65"/>
  <c r="L33" i="72"/>
  <c r="F78" i="74"/>
  <c r="F56" i="71"/>
  <c r="F52" i="70"/>
  <c r="F40" i="69"/>
  <c r="D21" i="68"/>
  <c r="D28" i="67"/>
  <c r="D50" i="72"/>
  <c r="D57" i="71"/>
  <c r="AV17" i="62"/>
  <c r="G8" i="69"/>
  <c r="G25" i="72"/>
  <c r="G20" i="68"/>
  <c r="G23" i="71"/>
  <c r="G56" i="65"/>
  <c r="G24" i="74"/>
  <c r="G8" i="67"/>
  <c r="G19" i="70"/>
  <c r="G21" i="66"/>
  <c r="C81" i="67"/>
  <c r="C15" i="71"/>
  <c r="AU73" i="62"/>
  <c r="C15" i="70"/>
  <c r="C60" i="74"/>
  <c r="C99" i="65"/>
  <c r="C66" i="66"/>
  <c r="C62" i="72"/>
  <c r="C64" i="68"/>
  <c r="C79" i="69"/>
  <c r="K78" i="68"/>
  <c r="K71" i="67"/>
  <c r="K77" i="70"/>
  <c r="K73" i="72"/>
  <c r="K85" i="69"/>
  <c r="K84" i="71"/>
  <c r="K85" i="74"/>
  <c r="K82" i="65"/>
  <c r="K78" i="66"/>
  <c r="G32" i="70"/>
  <c r="G79" i="68"/>
  <c r="G83" i="72"/>
  <c r="G79" i="66"/>
  <c r="G96" i="65"/>
  <c r="G83" i="74"/>
  <c r="G45" i="69"/>
  <c r="AY65" i="62"/>
  <c r="G38" i="71"/>
  <c r="G30" i="67"/>
  <c r="D84" i="68"/>
  <c r="D76" i="71"/>
  <c r="D61" i="65"/>
  <c r="D81" i="70"/>
  <c r="D84" i="67"/>
  <c r="D70" i="74"/>
  <c r="D84" i="66"/>
  <c r="D72" i="72"/>
  <c r="D72" i="69"/>
  <c r="S42" i="62"/>
  <c r="I41" i="62"/>
  <c r="S41" i="62" s="1"/>
  <c r="T34" i="62"/>
  <c r="AQ34" i="62"/>
  <c r="J27" i="65"/>
  <c r="J9" i="72"/>
  <c r="J63" i="71"/>
  <c r="J25" i="66"/>
  <c r="J18" i="69"/>
  <c r="J9" i="74"/>
  <c r="J25" i="68"/>
  <c r="J16" i="67"/>
  <c r="J50" i="70"/>
  <c r="C62" i="74"/>
  <c r="C107" i="65"/>
  <c r="C34" i="71"/>
  <c r="C38" i="69"/>
  <c r="C37" i="67"/>
  <c r="C93" i="68"/>
  <c r="C93" i="66"/>
  <c r="C65" i="72"/>
  <c r="C34" i="70"/>
  <c r="I45" i="69"/>
  <c r="I79" i="66"/>
  <c r="I32" i="70"/>
  <c r="I79" i="68"/>
  <c r="I96" i="65"/>
  <c r="I83" i="72"/>
  <c r="I38" i="71"/>
  <c r="I30" i="67"/>
  <c r="I83" i="74"/>
  <c r="AT57" i="62"/>
  <c r="AT44" i="62"/>
  <c r="J77" i="74"/>
  <c r="J75" i="72"/>
  <c r="J87" i="66"/>
  <c r="J18" i="71"/>
  <c r="J25" i="70"/>
  <c r="J88" i="67"/>
  <c r="J87" i="68"/>
  <c r="J76" i="65"/>
  <c r="J88" i="69"/>
  <c r="I7" i="74"/>
  <c r="I53" i="70"/>
  <c r="I41" i="71"/>
  <c r="I22" i="66"/>
  <c r="I10" i="69"/>
  <c r="I11" i="67"/>
  <c r="I105" i="65"/>
  <c r="I7" i="72"/>
  <c r="I22" i="68"/>
  <c r="C27" i="67"/>
  <c r="C65" i="71"/>
  <c r="C25" i="74"/>
  <c r="C39" i="69"/>
  <c r="C17" i="68"/>
  <c r="C17" i="66"/>
  <c r="C21" i="72"/>
  <c r="C51" i="70"/>
  <c r="C57" i="65"/>
  <c r="AS20" i="62"/>
  <c r="AA20" i="62"/>
  <c r="G79" i="65"/>
  <c r="G29" i="70"/>
  <c r="G59" i="67"/>
  <c r="G52" i="74"/>
  <c r="G89" i="66"/>
  <c r="G47" i="72"/>
  <c r="G66" i="69"/>
  <c r="G31" i="71"/>
  <c r="G89" i="68"/>
  <c r="C26" i="65"/>
  <c r="C14" i="67"/>
  <c r="C17" i="69"/>
  <c r="C56" i="66"/>
  <c r="C23" i="70"/>
  <c r="C58" i="68"/>
  <c r="C46" i="72"/>
  <c r="C47" i="74"/>
  <c r="C22" i="71"/>
  <c r="C55" i="68"/>
  <c r="AO78" i="62"/>
  <c r="C41" i="71" s="1"/>
  <c r="D15" i="69"/>
  <c r="D63" i="72"/>
  <c r="D60" i="71"/>
  <c r="D103" i="65"/>
  <c r="D66" i="70"/>
  <c r="D63" i="66"/>
  <c r="D66" i="74"/>
  <c r="D18" i="67"/>
  <c r="D63" i="68"/>
  <c r="G103" i="65"/>
  <c r="G15" i="69"/>
  <c r="G66" i="70"/>
  <c r="G18" i="67"/>
  <c r="G63" i="66"/>
  <c r="G66" i="74"/>
  <c r="G60" i="71"/>
  <c r="G63" i="72"/>
  <c r="G63" i="68"/>
  <c r="G23" i="67"/>
  <c r="G27" i="74"/>
  <c r="G42" i="66"/>
  <c r="AY77" i="62"/>
  <c r="G61" i="70"/>
  <c r="G42" i="68"/>
  <c r="G27" i="72"/>
  <c r="G34" i="69"/>
  <c r="G101" i="65"/>
  <c r="G62" i="71"/>
  <c r="F34" i="71"/>
  <c r="F93" i="68"/>
  <c r="F62" i="74"/>
  <c r="F107" i="65"/>
  <c r="F37" i="67"/>
  <c r="F38" i="69"/>
  <c r="F93" i="66"/>
  <c r="F34" i="70"/>
  <c r="F65" i="72"/>
  <c r="F31" i="70"/>
  <c r="F8" i="74"/>
  <c r="F8" i="72"/>
  <c r="F12" i="65"/>
  <c r="AX15" i="62"/>
  <c r="F35" i="71"/>
  <c r="F7" i="66"/>
  <c r="F12" i="69"/>
  <c r="F7" i="68"/>
  <c r="F10" i="67"/>
  <c r="K11" i="71"/>
  <c r="K74" i="69"/>
  <c r="K26" i="72"/>
  <c r="K18" i="74"/>
  <c r="K69" i="65"/>
  <c r="K78" i="67"/>
  <c r="K69" i="68"/>
  <c r="K69" i="66"/>
  <c r="K11" i="70"/>
  <c r="F66" i="71"/>
  <c r="F68" i="70"/>
  <c r="F17" i="67"/>
  <c r="M38" i="62"/>
  <c r="J10" i="69"/>
  <c r="L90" i="74"/>
  <c r="L83" i="68"/>
  <c r="L47" i="65"/>
  <c r="L92" i="70"/>
  <c r="L83" i="66"/>
  <c r="L92" i="71"/>
  <c r="L84" i="69"/>
  <c r="L90" i="72"/>
  <c r="L79" i="67"/>
  <c r="I16" i="69"/>
  <c r="I8" i="68"/>
  <c r="I17" i="74"/>
  <c r="I8" i="66"/>
  <c r="I11" i="65"/>
  <c r="I15" i="67"/>
  <c r="I40" i="70"/>
  <c r="I36" i="71"/>
  <c r="I18" i="72"/>
  <c r="K79" i="74"/>
  <c r="K69" i="67"/>
  <c r="K32" i="65"/>
  <c r="I51" i="71"/>
  <c r="I20" i="67"/>
  <c r="I46" i="70"/>
  <c r="I62" i="66"/>
  <c r="I31" i="74"/>
  <c r="I32" i="69"/>
  <c r="I31" i="72"/>
  <c r="I62" i="68"/>
  <c r="I24" i="65"/>
  <c r="H73" i="70"/>
  <c r="H74" i="71"/>
  <c r="H31" i="66"/>
  <c r="H40" i="67"/>
  <c r="H32" i="68"/>
  <c r="H25" i="69"/>
  <c r="H30" i="72"/>
  <c r="H34" i="74"/>
  <c r="H39" i="65"/>
  <c r="I18" i="69"/>
  <c r="I25" i="66"/>
  <c r="I27" i="65"/>
  <c r="I25" i="68"/>
  <c r="I9" i="74"/>
  <c r="I50" i="70"/>
  <c r="I16" i="67"/>
  <c r="I9" i="72"/>
  <c r="I63" i="71"/>
  <c r="AR28" i="62"/>
  <c r="W28" i="62"/>
  <c r="AS57" i="62"/>
  <c r="AA57" i="62"/>
  <c r="E49" i="72"/>
  <c r="E60" i="68"/>
  <c r="E61" i="66"/>
  <c r="E55" i="71"/>
  <c r="E44" i="74"/>
  <c r="E50" i="67"/>
  <c r="E57" i="70"/>
  <c r="AW44" i="62"/>
  <c r="E62" i="65"/>
  <c r="E42" i="69"/>
  <c r="L50" i="65"/>
  <c r="L45" i="70"/>
  <c r="L53" i="74"/>
  <c r="L29" i="68"/>
  <c r="L53" i="69"/>
  <c r="L29" i="66"/>
  <c r="L53" i="67"/>
  <c r="L47" i="71"/>
  <c r="L53" i="72"/>
  <c r="G51" i="74"/>
  <c r="G29" i="72"/>
  <c r="G72" i="65"/>
  <c r="G54" i="67"/>
  <c r="G71" i="66"/>
  <c r="G77" i="68"/>
  <c r="G29" i="71"/>
  <c r="G65" i="69"/>
  <c r="G24" i="70"/>
  <c r="T56" i="62"/>
  <c r="AQ56" i="62"/>
  <c r="F49" i="72"/>
  <c r="F60" i="68"/>
  <c r="F44" i="74"/>
  <c r="F61" i="66"/>
  <c r="F50" i="67"/>
  <c r="F57" i="70"/>
  <c r="F55" i="71"/>
  <c r="F42" i="69"/>
  <c r="F62" i="65"/>
  <c r="AX44" i="62"/>
  <c r="L30" i="66"/>
  <c r="L80" i="74"/>
  <c r="L21" i="65"/>
  <c r="L71" i="71"/>
  <c r="L75" i="70"/>
  <c r="L30" i="68"/>
  <c r="L77" i="72"/>
  <c r="L51" i="69"/>
  <c r="L62" i="67"/>
  <c r="L51" i="68"/>
  <c r="AY27" i="62"/>
  <c r="L83" i="71"/>
  <c r="L57" i="69"/>
  <c r="L50" i="66"/>
  <c r="L84" i="74"/>
  <c r="L57" i="67"/>
  <c r="L83" i="70"/>
  <c r="L34" i="65"/>
  <c r="L87" i="72"/>
  <c r="L31" i="67"/>
  <c r="L46" i="66"/>
  <c r="L46" i="68"/>
  <c r="L27" i="70"/>
  <c r="L23" i="69"/>
  <c r="AX66" i="62"/>
  <c r="F68" i="68"/>
  <c r="F76" i="70"/>
  <c r="F97" i="65"/>
  <c r="F87" i="74"/>
  <c r="F77" i="71"/>
  <c r="F83" i="67"/>
  <c r="F83" i="69"/>
  <c r="F91" i="72"/>
  <c r="F68" i="66"/>
  <c r="AV28" i="62"/>
  <c r="D64" i="69"/>
  <c r="D79" i="71"/>
  <c r="D82" i="70"/>
  <c r="D57" i="74"/>
  <c r="D35" i="65"/>
  <c r="D37" i="66"/>
  <c r="D37" i="68"/>
  <c r="D67" i="67"/>
  <c r="D57" i="72"/>
  <c r="AA38" i="62"/>
  <c r="AS38" i="62"/>
  <c r="C79" i="74"/>
  <c r="C59" i="69"/>
  <c r="C81" i="71"/>
  <c r="C32" i="65"/>
  <c r="C69" i="67"/>
  <c r="C80" i="70"/>
  <c r="C45" i="68"/>
  <c r="C44" i="66"/>
  <c r="C82" i="72"/>
  <c r="S28" i="62"/>
  <c r="S18" i="62"/>
  <c r="E10" i="70"/>
  <c r="E10" i="71"/>
  <c r="E37" i="72"/>
  <c r="E55" i="66"/>
  <c r="E78" i="69"/>
  <c r="E67" i="65"/>
  <c r="E77" i="67"/>
  <c r="E29" i="74"/>
  <c r="E54" i="68"/>
  <c r="K67" i="68"/>
  <c r="K86" i="70"/>
  <c r="K75" i="71"/>
  <c r="K74" i="67"/>
  <c r="K36" i="65"/>
  <c r="K80" i="72"/>
  <c r="K81" i="74"/>
  <c r="K67" i="66"/>
  <c r="K63" i="69"/>
  <c r="W39" i="62"/>
  <c r="AR39" i="62"/>
  <c r="K35" i="66"/>
  <c r="K70" i="70"/>
  <c r="K54" i="72"/>
  <c r="K58" i="74"/>
  <c r="K55" i="67"/>
  <c r="K68" i="71"/>
  <c r="K58" i="69"/>
  <c r="K14" i="65"/>
  <c r="K31" i="68"/>
  <c r="K17" i="71"/>
  <c r="K43" i="68"/>
  <c r="K17" i="70"/>
  <c r="K43" i="66"/>
  <c r="K37" i="69"/>
  <c r="K26" i="67"/>
  <c r="K25" i="65"/>
  <c r="K28" i="72"/>
  <c r="K30" i="74"/>
  <c r="K75" i="66"/>
  <c r="K20" i="71"/>
  <c r="K73" i="68"/>
  <c r="K60" i="67"/>
  <c r="K93" i="65"/>
  <c r="K70" i="72"/>
  <c r="K69" i="69"/>
  <c r="K20" i="70"/>
  <c r="K63" i="74"/>
  <c r="E39" i="71"/>
  <c r="E13" i="66"/>
  <c r="E15" i="65"/>
  <c r="E24" i="67"/>
  <c r="E22" i="69"/>
  <c r="E13" i="68"/>
  <c r="E46" i="74"/>
  <c r="E38" i="70"/>
  <c r="E42" i="72"/>
  <c r="C31" i="70"/>
  <c r="AU15" i="62"/>
  <c r="C12" i="65"/>
  <c r="C35" i="71"/>
  <c r="C10" i="67"/>
  <c r="C7" i="68"/>
  <c r="C7" i="66"/>
  <c r="C12" i="69"/>
  <c r="C8" i="74"/>
  <c r="C8" i="72"/>
  <c r="F13" i="66"/>
  <c r="F42" i="72"/>
  <c r="F39" i="71"/>
  <c r="F22" i="69"/>
  <c r="F46" i="74"/>
  <c r="F38" i="70"/>
  <c r="F24" i="67"/>
  <c r="F15" i="65"/>
  <c r="F13" i="68"/>
  <c r="E81" i="72"/>
  <c r="E52" i="69"/>
  <c r="E29" i="65"/>
  <c r="E57" i="68"/>
  <c r="E58" i="66"/>
  <c r="E73" i="74"/>
  <c r="E72" i="71"/>
  <c r="E39" i="67"/>
  <c r="E63" i="70"/>
  <c r="I60" i="69"/>
  <c r="I48" i="66"/>
  <c r="I20" i="65"/>
  <c r="I74" i="72"/>
  <c r="I47" i="68"/>
  <c r="I87" i="71"/>
  <c r="I73" i="67"/>
  <c r="I91" i="70"/>
  <c r="I74" i="74"/>
  <c r="E25" i="74"/>
  <c r="E39" i="69"/>
  <c r="E51" i="70"/>
  <c r="E27" i="67"/>
  <c r="E65" i="71"/>
  <c r="E21" i="72"/>
  <c r="E57" i="65"/>
  <c r="E17" i="68"/>
  <c r="E17" i="66"/>
  <c r="E15" i="70"/>
  <c r="E60" i="74"/>
  <c r="E81" i="67"/>
  <c r="E15" i="71"/>
  <c r="E79" i="69"/>
  <c r="E64" i="68"/>
  <c r="E66" i="66"/>
  <c r="AW73" i="62"/>
  <c r="E99" i="65"/>
  <c r="E62" i="72"/>
  <c r="E34" i="74"/>
  <c r="E74" i="71"/>
  <c r="E31" i="66"/>
  <c r="E32" i="68"/>
  <c r="E30" i="72"/>
  <c r="E25" i="69"/>
  <c r="E73" i="70"/>
  <c r="E40" i="67"/>
  <c r="E39" i="65"/>
  <c r="E73" i="65"/>
  <c r="E74" i="68"/>
  <c r="E71" i="69"/>
  <c r="E13" i="70"/>
  <c r="E76" i="67"/>
  <c r="E13" i="71"/>
  <c r="E71" i="74"/>
  <c r="E74" i="66"/>
  <c r="E68" i="72"/>
  <c r="F16" i="68"/>
  <c r="AX29" i="62"/>
  <c r="F32" i="67"/>
  <c r="F54" i="71"/>
  <c r="F43" i="70"/>
  <c r="F41" i="74"/>
  <c r="F16" i="66"/>
  <c r="F48" i="69"/>
  <c r="F52" i="72"/>
  <c r="F37" i="65"/>
  <c r="AS28" i="62"/>
  <c r="AA28" i="62"/>
  <c r="S8" i="62"/>
  <c r="AO8" i="62"/>
  <c r="F48" i="70"/>
  <c r="F16" i="65"/>
  <c r="F52" i="71"/>
  <c r="F21" i="67"/>
  <c r="F18" i="68"/>
  <c r="F21" i="69"/>
  <c r="F48" i="72"/>
  <c r="F48" i="74"/>
  <c r="F20" i="66"/>
  <c r="AA40" i="62"/>
  <c r="AS40" i="62"/>
  <c r="E81" i="70"/>
  <c r="E72" i="69"/>
  <c r="E76" i="71"/>
  <c r="E72" i="72"/>
  <c r="E61" i="65"/>
  <c r="E70" i="74"/>
  <c r="E84" i="67"/>
  <c r="E84" i="66"/>
  <c r="E84" i="68"/>
  <c r="E84" i="71"/>
  <c r="E78" i="66"/>
  <c r="E73" i="72"/>
  <c r="E85" i="69"/>
  <c r="E78" i="68"/>
  <c r="E77" i="70"/>
  <c r="E85" i="74"/>
  <c r="E71" i="67"/>
  <c r="E82" i="65"/>
  <c r="Q52" i="62"/>
  <c r="AV66" i="62"/>
  <c r="D68" i="66"/>
  <c r="D68" i="68"/>
  <c r="D83" i="69"/>
  <c r="D91" i="72"/>
  <c r="D83" i="67"/>
  <c r="D77" i="71"/>
  <c r="D76" i="70"/>
  <c r="D97" i="65"/>
  <c r="D87" i="74"/>
  <c r="AS19" i="62"/>
  <c r="AA19" i="62"/>
  <c r="C73" i="71"/>
  <c r="C52" i="66"/>
  <c r="C104" i="65"/>
  <c r="C70" i="69"/>
  <c r="C52" i="68"/>
  <c r="C66" i="67"/>
  <c r="C71" i="70"/>
  <c r="C38" i="72"/>
  <c r="C40" i="74"/>
  <c r="AE57" i="62"/>
  <c r="AE41" i="62"/>
  <c r="AO42" i="62"/>
  <c r="AO34" i="62"/>
  <c r="C74" i="72"/>
  <c r="C74" i="74"/>
  <c r="C60" i="69"/>
  <c r="C20" i="65"/>
  <c r="C73" i="67"/>
  <c r="C47" i="68"/>
  <c r="C91" i="70"/>
  <c r="C48" i="66"/>
  <c r="C87" i="71"/>
  <c r="J84" i="69"/>
  <c r="J92" i="70"/>
  <c r="J92" i="71"/>
  <c r="J90" i="72"/>
  <c r="J47" i="65"/>
  <c r="J79" i="67"/>
  <c r="J90" i="74"/>
  <c r="J83" i="68"/>
  <c r="J83" i="66"/>
  <c r="F93" i="67"/>
  <c r="F28" i="74"/>
  <c r="F70" i="66"/>
  <c r="F35" i="72"/>
  <c r="F93" i="69"/>
  <c r="F94" i="65"/>
  <c r="F16" i="70"/>
  <c r="F16" i="71"/>
  <c r="AX60" i="62"/>
  <c r="F71" i="68"/>
  <c r="AR9" i="62"/>
  <c r="M8" i="62"/>
  <c r="W9" i="62"/>
  <c r="W57" i="62"/>
  <c r="AR57" i="62"/>
  <c r="K60" i="69"/>
  <c r="I61" i="74"/>
  <c r="I72" i="70"/>
  <c r="I19" i="65"/>
  <c r="I23" i="66"/>
  <c r="I64" i="71"/>
  <c r="I52" i="67"/>
  <c r="I47" i="69"/>
  <c r="I58" i="72"/>
  <c r="I23" i="68"/>
  <c r="E58" i="72"/>
  <c r="E52" i="67"/>
  <c r="E23" i="66"/>
  <c r="E72" i="70"/>
  <c r="E61" i="74"/>
  <c r="E47" i="69"/>
  <c r="E19" i="65"/>
  <c r="E64" i="71"/>
  <c r="E23" i="68"/>
  <c r="K51" i="69"/>
  <c r="K30" i="68"/>
  <c r="K30" i="66"/>
  <c r="K71" i="71"/>
  <c r="K77" i="72"/>
  <c r="K21" i="65"/>
  <c r="K62" i="67"/>
  <c r="K75" i="70"/>
  <c r="K80" i="74"/>
  <c r="I10" i="71"/>
  <c r="I55" i="66"/>
  <c r="I67" i="65"/>
  <c r="I10" i="70"/>
  <c r="I77" i="67"/>
  <c r="I54" i="68"/>
  <c r="I29" i="74"/>
  <c r="I78" i="69"/>
  <c r="I37" i="72"/>
  <c r="AW29" i="62"/>
  <c r="E41" i="74"/>
  <c r="E16" i="66"/>
  <c r="E54" i="71"/>
  <c r="E37" i="65"/>
  <c r="E48" i="69"/>
  <c r="E52" i="72"/>
  <c r="E16" i="68"/>
  <c r="E32" i="67"/>
  <c r="E43" i="70"/>
  <c r="S19" i="62"/>
  <c r="E92" i="67"/>
  <c r="E91" i="65"/>
  <c r="E92" i="69"/>
  <c r="E91" i="68"/>
  <c r="E84" i="72"/>
  <c r="E43" i="71"/>
  <c r="E82" i="74"/>
  <c r="E36" i="70"/>
  <c r="E91" i="66"/>
  <c r="C19" i="70"/>
  <c r="C24" i="74"/>
  <c r="C25" i="72"/>
  <c r="C8" i="69"/>
  <c r="C20" i="68"/>
  <c r="C21" i="66"/>
  <c r="C56" i="65"/>
  <c r="C8" i="67"/>
  <c r="C23" i="71"/>
  <c r="K90" i="67"/>
  <c r="K90" i="66"/>
  <c r="K14" i="71"/>
  <c r="K89" i="72"/>
  <c r="K83" i="65"/>
  <c r="K90" i="68"/>
  <c r="K90" i="69"/>
  <c r="K89" i="74"/>
  <c r="K14" i="70"/>
  <c r="F47" i="71"/>
  <c r="F29" i="66"/>
  <c r="F53" i="72"/>
  <c r="F53" i="74"/>
  <c r="AX39" i="62"/>
  <c r="F53" i="69"/>
  <c r="F29" i="68"/>
  <c r="F50" i="65"/>
  <c r="F53" i="67"/>
  <c r="F45" i="70"/>
  <c r="C25" i="65"/>
  <c r="C28" i="72"/>
  <c r="C30" i="74"/>
  <c r="C17" i="70"/>
  <c r="C43" i="68"/>
  <c r="C17" i="71"/>
  <c r="C26" i="67"/>
  <c r="C37" i="69"/>
  <c r="C43" i="66"/>
  <c r="AR19" i="62"/>
  <c r="W19" i="62"/>
  <c r="E24" i="65"/>
  <c r="E46" i="70"/>
  <c r="E62" i="66"/>
  <c r="E20" i="67"/>
  <c r="E32" i="69"/>
  <c r="E31" i="72"/>
  <c r="E51" i="71"/>
  <c r="E62" i="68"/>
  <c r="E31" i="74"/>
  <c r="E17" i="67"/>
  <c r="E45" i="66"/>
  <c r="E32" i="74"/>
  <c r="E41" i="68"/>
  <c r="E68" i="70"/>
  <c r="E60" i="65"/>
  <c r="E66" i="71"/>
  <c r="E33" i="72"/>
  <c r="E20" i="69"/>
  <c r="AQ77" i="62"/>
  <c r="T77" i="62"/>
  <c r="L65" i="72"/>
  <c r="L38" i="69"/>
  <c r="L62" i="74"/>
  <c r="L93" i="66"/>
  <c r="L37" i="67"/>
  <c r="L107" i="65"/>
  <c r="L34" i="71"/>
  <c r="L34" i="70"/>
  <c r="L93" i="68"/>
  <c r="E32" i="65"/>
  <c r="E79" i="74"/>
  <c r="E81" i="71"/>
  <c r="E59" i="69"/>
  <c r="E69" i="67"/>
  <c r="E44" i="66"/>
  <c r="E82" i="72"/>
  <c r="E45" i="68"/>
  <c r="E80" i="70"/>
  <c r="F83" i="72"/>
  <c r="F96" i="65"/>
  <c r="AX65" i="62"/>
  <c r="F45" i="69"/>
  <c r="F32" i="70"/>
  <c r="F30" i="67"/>
  <c r="F38" i="71"/>
  <c r="F79" i="68"/>
  <c r="F79" i="66"/>
  <c r="F83" i="74"/>
  <c r="F84" i="74"/>
  <c r="F50" i="66"/>
  <c r="F57" i="69"/>
  <c r="F83" i="71"/>
  <c r="F57" i="67"/>
  <c r="F87" i="72"/>
  <c r="F34" i="65"/>
  <c r="F83" i="70"/>
  <c r="F51" i="68"/>
  <c r="C88" i="70"/>
  <c r="C72" i="67"/>
  <c r="C91" i="74"/>
  <c r="C81" i="66"/>
  <c r="C81" i="69"/>
  <c r="C48" i="65"/>
  <c r="C81" i="68"/>
  <c r="C90" i="71"/>
  <c r="C85" i="72"/>
  <c r="F25" i="69"/>
  <c r="F34" i="74"/>
  <c r="F73" i="70"/>
  <c r="F31" i="66"/>
  <c r="F74" i="71"/>
  <c r="F32" i="68"/>
  <c r="F39" i="65"/>
  <c r="F40" i="67"/>
  <c r="F30" i="72"/>
  <c r="I41" i="67"/>
  <c r="E79" i="68"/>
  <c r="E38" i="71"/>
  <c r="E96" i="65"/>
  <c r="E45" i="69"/>
  <c r="E83" i="74"/>
  <c r="E83" i="72"/>
  <c r="E32" i="70"/>
  <c r="AW65" i="62"/>
  <c r="E30" i="67"/>
  <c r="E79" i="66"/>
  <c r="E60" i="72"/>
  <c r="E60" i="70"/>
  <c r="E55" i="74"/>
  <c r="E36" i="66"/>
  <c r="E31" i="65"/>
  <c r="E49" i="69"/>
  <c r="E70" i="71"/>
  <c r="E38" i="68"/>
  <c r="E33" i="67"/>
  <c r="M77" i="62"/>
  <c r="D52" i="66"/>
  <c r="D38" i="72"/>
  <c r="D104" i="65"/>
  <c r="D52" i="68"/>
  <c r="D40" i="74"/>
  <c r="D66" i="67"/>
  <c r="D73" i="71"/>
  <c r="D70" i="69"/>
  <c r="D71" i="70"/>
  <c r="Q56" i="62"/>
  <c r="G70" i="68"/>
  <c r="G73" i="66"/>
  <c r="G15" i="74"/>
  <c r="G70" i="65"/>
  <c r="AY55" i="62"/>
  <c r="G8" i="71"/>
  <c r="G85" i="67"/>
  <c r="G8" i="70"/>
  <c r="G80" i="69"/>
  <c r="G22" i="72"/>
  <c r="D45" i="66"/>
  <c r="D41" i="68"/>
  <c r="D66" i="71"/>
  <c r="D60" i="65"/>
  <c r="D20" i="69"/>
  <c r="D32" i="74"/>
  <c r="D33" i="72"/>
  <c r="D68" i="70"/>
  <c r="D17" i="67"/>
  <c r="AE17" i="62"/>
  <c r="AO17" i="62" s="1"/>
  <c r="F57" i="71"/>
  <c r="F13" i="65"/>
  <c r="F31" i="69"/>
  <c r="AX17" i="62"/>
  <c r="F50" i="74"/>
  <c r="F55" i="70"/>
  <c r="F50" i="72"/>
  <c r="F21" i="68"/>
  <c r="F28" i="67"/>
  <c r="F15" i="66"/>
  <c r="E30" i="71"/>
  <c r="AW40" i="62"/>
  <c r="E33" i="70"/>
  <c r="E14" i="66"/>
  <c r="E54" i="65"/>
  <c r="E13" i="69"/>
  <c r="E20" i="74"/>
  <c r="E14" i="68"/>
  <c r="E23" i="72"/>
  <c r="E13" i="67"/>
  <c r="G89" i="70"/>
  <c r="G46" i="65"/>
  <c r="G75" i="69"/>
  <c r="G82" i="68"/>
  <c r="G88" i="74"/>
  <c r="G89" i="71"/>
  <c r="G82" i="66"/>
  <c r="G82" i="67"/>
  <c r="G88" i="72"/>
  <c r="AY38" i="62"/>
  <c r="K92" i="71"/>
  <c r="K92" i="70"/>
  <c r="K79" i="67"/>
  <c r="K84" i="69"/>
  <c r="K83" i="68"/>
  <c r="K90" i="72"/>
  <c r="K47" i="65"/>
  <c r="K83" i="66"/>
  <c r="K90" i="74"/>
  <c r="F85" i="70"/>
  <c r="F42" i="65"/>
  <c r="F24" i="72"/>
  <c r="F32" i="66"/>
  <c r="F88" i="71"/>
  <c r="F26" i="74"/>
  <c r="F70" i="67"/>
  <c r="F77" i="69"/>
  <c r="F35" i="68"/>
  <c r="E41" i="65"/>
  <c r="E67" i="71"/>
  <c r="E34" i="68"/>
  <c r="E69" i="70"/>
  <c r="E42" i="67"/>
  <c r="E19" i="74"/>
  <c r="E20" i="72"/>
  <c r="E35" i="69"/>
  <c r="AW34" i="62"/>
  <c r="E34" i="66"/>
  <c r="F47" i="69"/>
  <c r="F64" i="71"/>
  <c r="F72" i="70"/>
  <c r="F23" i="66"/>
  <c r="F58" i="72"/>
  <c r="F61" i="74"/>
  <c r="F23" i="68"/>
  <c r="F19" i="65"/>
  <c r="F52" i="67"/>
  <c r="I84" i="71"/>
  <c r="I77" i="70"/>
  <c r="I82" i="65"/>
  <c r="I85" i="74"/>
  <c r="I78" i="66"/>
  <c r="I71" i="67"/>
  <c r="I85" i="69"/>
  <c r="I78" i="68"/>
  <c r="I73" i="72"/>
  <c r="AB56" i="62"/>
  <c r="AT56" i="62"/>
  <c r="D24" i="70"/>
  <c r="D29" i="72"/>
  <c r="D51" i="74"/>
  <c r="D65" i="69"/>
  <c r="D77" i="68"/>
  <c r="D72" i="65"/>
  <c r="D29" i="71"/>
  <c r="D54" i="67"/>
  <c r="D71" i="66"/>
  <c r="C96" i="65"/>
  <c r="C30" i="67"/>
  <c r="C83" i="72"/>
  <c r="C79" i="68"/>
  <c r="C83" i="74"/>
  <c r="C79" i="66"/>
  <c r="AU65" i="62"/>
  <c r="C38" i="71"/>
  <c r="C45" i="69"/>
  <c r="C32" i="70"/>
  <c r="C82" i="68"/>
  <c r="D18" i="65"/>
  <c r="D56" i="67"/>
  <c r="D67" i="72"/>
  <c r="D69" i="74"/>
  <c r="AV18" i="62"/>
  <c r="D78" i="71"/>
  <c r="D61" i="69"/>
  <c r="D33" i="68"/>
  <c r="D78" i="70"/>
  <c r="D33" i="66"/>
  <c r="K48" i="67"/>
  <c r="K54" i="70"/>
  <c r="K56" i="72"/>
  <c r="K30" i="69"/>
  <c r="K56" i="74"/>
  <c r="K46" i="71"/>
  <c r="K52" i="65"/>
  <c r="K41" i="66"/>
  <c r="K40" i="68"/>
  <c r="F45" i="71"/>
  <c r="D19" i="72"/>
  <c r="I24" i="72"/>
  <c r="F91" i="74"/>
  <c r="C67" i="66"/>
  <c r="C75" i="71"/>
  <c r="C63" i="69"/>
  <c r="C74" i="67"/>
  <c r="C81" i="74"/>
  <c r="C67" i="68"/>
  <c r="C86" i="70"/>
  <c r="C36" i="65"/>
  <c r="C80" i="72"/>
  <c r="AX70" i="62"/>
  <c r="F98" i="65"/>
  <c r="F18" i="70"/>
  <c r="F19" i="71"/>
  <c r="F11" i="68"/>
  <c r="F12" i="66"/>
  <c r="F16" i="74"/>
  <c r="F26" i="69"/>
  <c r="F17" i="72"/>
  <c r="F43" i="67"/>
  <c r="I36" i="65"/>
  <c r="I67" i="68"/>
  <c r="I74" i="67"/>
  <c r="I63" i="69"/>
  <c r="I67" i="66"/>
  <c r="I75" i="71"/>
  <c r="I81" i="74"/>
  <c r="I86" i="70"/>
  <c r="I80" i="72"/>
  <c r="F34" i="72"/>
  <c r="F54" i="69"/>
  <c r="F33" i="74"/>
  <c r="F54" i="66"/>
  <c r="F74" i="70"/>
  <c r="F41" i="67"/>
  <c r="F45" i="65"/>
  <c r="F55" i="68"/>
  <c r="F80" i="71"/>
  <c r="K14" i="67"/>
  <c r="K23" i="70"/>
  <c r="K17" i="69"/>
  <c r="K56" i="66"/>
  <c r="K58" i="68"/>
  <c r="K26" i="65"/>
  <c r="K46" i="72"/>
  <c r="K47" i="74"/>
  <c r="K22" i="71"/>
  <c r="C23" i="68"/>
  <c r="C23" i="66"/>
  <c r="C47" i="69"/>
  <c r="C64" i="71"/>
  <c r="C61" i="74"/>
  <c r="C19" i="65"/>
  <c r="C72" i="70"/>
  <c r="C52" i="67"/>
  <c r="C58" i="72"/>
  <c r="W52" i="62"/>
  <c r="AR52" i="62"/>
  <c r="E8" i="74"/>
  <c r="E7" i="68"/>
  <c r="E12" i="65"/>
  <c r="E12" i="69"/>
  <c r="E7" i="66"/>
  <c r="AW15" i="62"/>
  <c r="E10" i="67"/>
  <c r="E31" i="70"/>
  <c r="E35" i="71"/>
  <c r="E8" i="72"/>
  <c r="F8" i="67"/>
  <c r="F56" i="65"/>
  <c r="F23" i="71"/>
  <c r="F20" i="68"/>
  <c r="F8" i="69"/>
  <c r="F21" i="66"/>
  <c r="F24" i="74"/>
  <c r="F25" i="72"/>
  <c r="F19" i="70"/>
  <c r="E35" i="74"/>
  <c r="E32" i="72"/>
  <c r="E19" i="68"/>
  <c r="E51" i="65"/>
  <c r="E32" i="71"/>
  <c r="E62" i="69"/>
  <c r="E63" i="67"/>
  <c r="E37" i="70"/>
  <c r="E19" i="66"/>
  <c r="E74" i="72"/>
  <c r="E47" i="68"/>
  <c r="E74" i="74"/>
  <c r="E60" i="69"/>
  <c r="E20" i="65"/>
  <c r="E48" i="66"/>
  <c r="E73" i="67"/>
  <c r="E91" i="70"/>
  <c r="E87" i="71"/>
  <c r="E18" i="72"/>
  <c r="E8" i="68"/>
  <c r="E36" i="71"/>
  <c r="E15" i="67"/>
  <c r="E11" i="65"/>
  <c r="E40" i="70"/>
  <c r="E16" i="69"/>
  <c r="E8" i="66"/>
  <c r="E17" i="74"/>
  <c r="AW12" i="62"/>
  <c r="K50" i="70"/>
  <c r="K16" i="67"/>
  <c r="K63" i="71"/>
  <c r="K27" i="65"/>
  <c r="K25" i="68"/>
  <c r="K9" i="72"/>
  <c r="K9" i="74"/>
  <c r="K25" i="66"/>
  <c r="K18" i="69"/>
  <c r="W17" i="62"/>
  <c r="AR17" i="62"/>
  <c r="AX9" i="62"/>
  <c r="F12" i="72"/>
  <c r="F11" i="66"/>
  <c r="F58" i="71"/>
  <c r="F46" i="67"/>
  <c r="F33" i="69"/>
  <c r="F10" i="65"/>
  <c r="F58" i="70"/>
  <c r="F13" i="74"/>
  <c r="F10" i="68"/>
  <c r="J93" i="72"/>
  <c r="J85" i="68"/>
  <c r="J93" i="74"/>
  <c r="J86" i="69"/>
  <c r="J93" i="70"/>
  <c r="J93" i="71"/>
  <c r="J74" i="65"/>
  <c r="J85" i="66"/>
  <c r="J86" i="67"/>
  <c r="I36" i="66"/>
  <c r="I60" i="70"/>
  <c r="I31" i="65"/>
  <c r="I70" i="71"/>
  <c r="I33" i="67"/>
  <c r="I38" i="68"/>
  <c r="I49" i="69"/>
  <c r="I60" i="72"/>
  <c r="I55" i="74"/>
  <c r="W20" i="62"/>
  <c r="AR20" i="62"/>
  <c r="L62" i="72"/>
  <c r="L15" i="70"/>
  <c r="L64" i="68"/>
  <c r="L66" i="66"/>
  <c r="L60" i="74"/>
  <c r="L79" i="69"/>
  <c r="L99" i="65"/>
  <c r="L81" i="67"/>
  <c r="L15" i="71"/>
  <c r="AT52" i="62"/>
  <c r="AB52" i="62"/>
  <c r="C12" i="72"/>
  <c r="C58" i="71"/>
  <c r="C33" i="69"/>
  <c r="C10" i="68"/>
  <c r="C13" i="74"/>
  <c r="AU9" i="62"/>
  <c r="C58" i="70"/>
  <c r="C11" i="66"/>
  <c r="C10" i="65"/>
  <c r="C46" i="67"/>
  <c r="I77" i="62"/>
  <c r="I7" i="70"/>
  <c r="I68" i="65"/>
  <c r="I7" i="71"/>
  <c r="I11" i="74"/>
  <c r="I57" i="66"/>
  <c r="I56" i="68"/>
  <c r="I80" i="67"/>
  <c r="I13" i="72"/>
  <c r="I73" i="69"/>
  <c r="F42" i="71"/>
  <c r="F51" i="66"/>
  <c r="F48" i="68"/>
  <c r="F41" i="69"/>
  <c r="F55" i="72"/>
  <c r="F23" i="65"/>
  <c r="F49" i="70"/>
  <c r="F54" i="74"/>
  <c r="F38" i="67"/>
  <c r="D53" i="72"/>
  <c r="D53" i="69"/>
  <c r="D53" i="67"/>
  <c r="D53" i="74"/>
  <c r="D29" i="66"/>
  <c r="AV39" i="62"/>
  <c r="D29" i="68"/>
  <c r="D47" i="71"/>
  <c r="D50" i="65"/>
  <c r="D45" i="70"/>
  <c r="C24" i="70"/>
  <c r="W80" i="62"/>
  <c r="M80" i="62"/>
  <c r="AR80" i="62" s="1"/>
  <c r="AR31" i="62"/>
  <c r="W31" i="62"/>
  <c r="AQ57" i="62"/>
  <c r="T57" i="62"/>
  <c r="K56" i="62"/>
  <c r="U56" i="62" s="1"/>
  <c r="AO53" i="62"/>
  <c r="S53" i="62"/>
  <c r="I52" i="62"/>
  <c r="C7" i="70"/>
  <c r="C56" i="68"/>
  <c r="C68" i="65"/>
  <c r="C73" i="69"/>
  <c r="C57" i="66"/>
  <c r="C11" i="74"/>
  <c r="C7" i="71"/>
  <c r="C80" i="67"/>
  <c r="C13" i="72"/>
  <c r="C73" i="68"/>
  <c r="C70" i="72"/>
  <c r="C20" i="71"/>
  <c r="C75" i="66"/>
  <c r="C60" i="67"/>
  <c r="C93" i="65"/>
  <c r="C63" i="74"/>
  <c r="C69" i="69"/>
  <c r="C20" i="70"/>
  <c r="AU58" i="62"/>
  <c r="AS73" i="62"/>
  <c r="AA73" i="62"/>
  <c r="W42" i="62"/>
  <c r="M41" i="62"/>
  <c r="AR42" i="62"/>
  <c r="L90" i="70"/>
  <c r="L92" i="72"/>
  <c r="L87" i="67"/>
  <c r="L87" i="69"/>
  <c r="L91" i="71"/>
  <c r="L92" i="74"/>
  <c r="L75" i="65"/>
  <c r="L86" i="66"/>
  <c r="L86" i="68"/>
  <c r="H44" i="70"/>
  <c r="H40" i="71"/>
  <c r="H40" i="72"/>
  <c r="H38" i="74"/>
  <c r="H63" i="65"/>
  <c r="H45" i="67"/>
  <c r="H43" i="69"/>
  <c r="H59" i="66"/>
  <c r="H59" i="68"/>
  <c r="H83" i="66"/>
  <c r="H79" i="67"/>
  <c r="H83" i="68"/>
  <c r="H84" i="69"/>
  <c r="H92" i="70"/>
  <c r="H90" i="72"/>
  <c r="H47" i="65"/>
  <c r="H90" i="74"/>
  <c r="H92" i="71"/>
  <c r="K59" i="68"/>
  <c r="K43" i="69"/>
  <c r="K44" i="70"/>
  <c r="K63" i="65"/>
  <c r="K40" i="72"/>
  <c r="K38" i="74"/>
  <c r="K59" i="66"/>
  <c r="K40" i="71"/>
  <c r="K45" i="67"/>
  <c r="L72" i="69"/>
  <c r="L76" i="71"/>
  <c r="L70" i="74"/>
  <c r="L61" i="65"/>
  <c r="L84" i="68"/>
  <c r="L72" i="72"/>
  <c r="L84" i="66"/>
  <c r="L81" i="70"/>
  <c r="L84" i="67"/>
  <c r="AR18" i="62"/>
  <c r="W18" i="62"/>
  <c r="L41" i="69"/>
  <c r="L23" i="65"/>
  <c r="L51" i="66"/>
  <c r="L55" i="72"/>
  <c r="L42" i="71"/>
  <c r="L38" i="67"/>
  <c r="L49" i="70"/>
  <c r="L54" i="74"/>
  <c r="L48" i="68"/>
  <c r="I84" i="74"/>
  <c r="I87" i="72"/>
  <c r="AV27" i="62"/>
  <c r="I50" i="66"/>
  <c r="I57" i="69"/>
  <c r="I34" i="65"/>
  <c r="I83" i="71"/>
  <c r="I51" i="68"/>
  <c r="I57" i="67"/>
  <c r="I83" i="70"/>
  <c r="J11" i="68"/>
  <c r="J17" i="72"/>
  <c r="J16" i="74"/>
  <c r="J98" i="65"/>
  <c r="J12" i="66"/>
  <c r="J43" i="67"/>
  <c r="J18" i="70"/>
  <c r="J19" i="71"/>
  <c r="J26" i="69"/>
  <c r="C31" i="74"/>
  <c r="C32" i="69"/>
  <c r="C51" i="71"/>
  <c r="C46" i="70"/>
  <c r="C31" i="72"/>
  <c r="C20" i="67"/>
  <c r="C24" i="65"/>
  <c r="C62" i="68"/>
  <c r="C62" i="66"/>
  <c r="S40" i="62"/>
  <c r="AO40" i="62"/>
  <c r="E91" i="69"/>
  <c r="E91" i="67"/>
  <c r="E86" i="71"/>
  <c r="E80" i="68"/>
  <c r="E80" i="66"/>
  <c r="E84" i="70"/>
  <c r="E61" i="72"/>
  <c r="E68" i="74"/>
  <c r="E88" i="65"/>
  <c r="F63" i="67"/>
  <c r="F32" i="71"/>
  <c r="F51" i="65"/>
  <c r="F32" i="72"/>
  <c r="F62" i="69"/>
  <c r="F37" i="70"/>
  <c r="F35" i="74"/>
  <c r="F19" i="68"/>
  <c r="F19" i="66"/>
  <c r="C51" i="69"/>
  <c r="C30" i="68"/>
  <c r="C77" i="72"/>
  <c r="C75" i="70"/>
  <c r="C62" i="67"/>
  <c r="C21" i="65"/>
  <c r="C30" i="66"/>
  <c r="C71" i="71"/>
  <c r="C80" i="74"/>
  <c r="W27" i="62"/>
  <c r="M27" i="62"/>
  <c r="AR27" i="62" s="1"/>
  <c r="K7" i="67"/>
  <c r="K12" i="74"/>
  <c r="K26" i="66"/>
  <c r="K26" i="70"/>
  <c r="K24" i="71"/>
  <c r="K26" i="68"/>
  <c r="K44" i="65"/>
  <c r="K11" i="72"/>
  <c r="K7" i="69"/>
  <c r="E53" i="65"/>
  <c r="E44" i="68"/>
  <c r="E40" i="69"/>
  <c r="E56" i="71"/>
  <c r="E78" i="74"/>
  <c r="E40" i="66"/>
  <c r="E79" i="72"/>
  <c r="E49" i="67"/>
  <c r="E52" i="70"/>
  <c r="D9" i="66"/>
  <c r="D10" i="74"/>
  <c r="AV8" i="62"/>
  <c r="D47" i="70"/>
  <c r="D10" i="72"/>
  <c r="D19" i="69"/>
  <c r="D19" i="67"/>
  <c r="D9" i="65"/>
  <c r="D45" i="71"/>
  <c r="D9" i="68"/>
  <c r="E30" i="65"/>
  <c r="E49" i="71"/>
  <c r="E77" i="66"/>
  <c r="E9" i="69"/>
  <c r="AW22" i="62"/>
  <c r="E75" i="74"/>
  <c r="E78" i="72"/>
  <c r="E39" i="70"/>
  <c r="E75" i="68"/>
  <c r="E9" i="67"/>
  <c r="E30" i="66"/>
  <c r="E75" i="70"/>
  <c r="E80" i="74"/>
  <c r="E51" i="69"/>
  <c r="E77" i="72"/>
  <c r="E71" i="71"/>
  <c r="E21" i="65"/>
  <c r="E30" i="68"/>
  <c r="E62" i="67"/>
  <c r="AU70" i="62"/>
  <c r="C16" i="74"/>
  <c r="C12" i="66"/>
  <c r="C19" i="71"/>
  <c r="C98" i="65"/>
  <c r="C11" i="68"/>
  <c r="C17" i="72"/>
  <c r="C26" i="69"/>
  <c r="C43" i="67"/>
  <c r="C18" i="70"/>
  <c r="K31" i="74"/>
  <c r="K32" i="69"/>
  <c r="K51" i="71"/>
  <c r="K20" i="67"/>
  <c r="K46" i="70"/>
  <c r="K62" i="66"/>
  <c r="K31" i="72"/>
  <c r="K62" i="68"/>
  <c r="K24" i="65"/>
  <c r="C48" i="67"/>
  <c r="C52" i="65"/>
  <c r="C56" i="74"/>
  <c r="C30" i="69"/>
  <c r="C56" i="72"/>
  <c r="C41" i="66"/>
  <c r="C40" i="68"/>
  <c r="C54" i="70"/>
  <c r="C46" i="71"/>
  <c r="I16" i="66"/>
  <c r="I43" i="70"/>
  <c r="I54" i="71"/>
  <c r="I16" i="68"/>
  <c r="H81" i="70"/>
  <c r="H84" i="67"/>
  <c r="H76" i="71"/>
  <c r="H84" i="68"/>
  <c r="H84" i="66"/>
  <c r="I90" i="74"/>
  <c r="I92" i="70"/>
  <c r="I92" i="71"/>
  <c r="I83" i="68"/>
  <c r="I90" i="72"/>
  <c r="I84" i="69"/>
  <c r="I47" i="65"/>
  <c r="I83" i="66"/>
  <c r="I79" i="67"/>
  <c r="I22" i="70"/>
  <c r="I55" i="65"/>
  <c r="I22" i="74"/>
  <c r="I16" i="72"/>
  <c r="I26" i="71"/>
  <c r="I44" i="69"/>
  <c r="I12" i="68"/>
  <c r="I29" i="67"/>
  <c r="I10" i="66"/>
  <c r="I30" i="66"/>
  <c r="I80" i="74"/>
  <c r="I77" i="72"/>
  <c r="I62" i="67"/>
  <c r="I71" i="71"/>
  <c r="I21" i="65"/>
  <c r="I75" i="70"/>
  <c r="I51" i="69"/>
  <c r="I30" i="68"/>
  <c r="H55" i="74"/>
  <c r="K59" i="67"/>
  <c r="K29" i="70"/>
  <c r="K79" i="65"/>
  <c r="K89" i="66"/>
  <c r="K52" i="74"/>
  <c r="K47" i="72"/>
  <c r="K31" i="71"/>
  <c r="K89" i="68"/>
  <c r="K66" i="69"/>
  <c r="F25" i="74"/>
  <c r="F27" i="67"/>
  <c r="F17" i="68"/>
  <c r="F17" i="66"/>
  <c r="F65" i="71"/>
  <c r="F39" i="69"/>
  <c r="F57" i="65"/>
  <c r="F21" i="72"/>
  <c r="F51" i="70"/>
  <c r="F33" i="65"/>
  <c r="F82" i="71"/>
  <c r="F86" i="74"/>
  <c r="F79" i="70"/>
  <c r="F49" i="68"/>
  <c r="F56" i="69"/>
  <c r="F61" i="67"/>
  <c r="F86" i="72"/>
  <c r="F49" i="66"/>
  <c r="AA34" i="62"/>
  <c r="AS34" i="62"/>
  <c r="J90" i="66"/>
  <c r="J89" i="74"/>
  <c r="J90" i="68"/>
  <c r="J83" i="65"/>
  <c r="J90" i="67"/>
  <c r="J90" i="69"/>
  <c r="J14" i="71"/>
  <c r="J89" i="72"/>
  <c r="J14" i="70"/>
  <c r="T41" i="62"/>
  <c r="AQ41" i="62"/>
  <c r="M56" i="62"/>
  <c r="AE77" i="62"/>
  <c r="AE52" i="62"/>
  <c r="AO50" i="62"/>
  <c r="AE44" i="62"/>
  <c r="AE28" i="62"/>
  <c r="AO28" i="62" s="1"/>
  <c r="AO31" i="62"/>
  <c r="AE27" i="62"/>
  <c r="AO27" i="62" s="1"/>
  <c r="AO22" i="62"/>
  <c r="AE20" i="62"/>
  <c r="AO20" i="62" s="1"/>
  <c r="AE39" i="62"/>
  <c r="C50" i="70"/>
  <c r="C27" i="65"/>
  <c r="C16" i="67"/>
  <c r="C9" i="74"/>
  <c r="C25" i="66"/>
  <c r="C18" i="69"/>
  <c r="C63" i="71"/>
  <c r="C9" i="72"/>
  <c r="C25" i="68"/>
  <c r="AE19" i="62"/>
  <c r="AO19" i="62" s="1"/>
  <c r="AE18" i="62"/>
  <c r="AO18" i="62" s="1"/>
  <c r="H18" i="68"/>
  <c r="H48" i="74"/>
  <c r="H21" i="67"/>
  <c r="H20" i="66"/>
  <c r="H16" i="65"/>
  <c r="H48" i="72"/>
  <c r="H48" i="70"/>
  <c r="H52" i="71"/>
  <c r="H21" i="69"/>
  <c r="F23" i="67"/>
  <c r="F27" i="74"/>
  <c r="F61" i="70"/>
  <c r="F62" i="71"/>
  <c r="F34" i="69"/>
  <c r="F27" i="72"/>
  <c r="F101" i="65"/>
  <c r="F42" i="66"/>
  <c r="F42" i="68"/>
  <c r="AX77" i="62"/>
  <c r="F104" i="65"/>
  <c r="F70" i="69"/>
  <c r="F52" i="66"/>
  <c r="F71" i="70"/>
  <c r="F66" i="67"/>
  <c r="F73" i="71"/>
  <c r="F40" i="74"/>
  <c r="F52" i="68"/>
  <c r="F38" i="72"/>
  <c r="AS41" i="62" l="1"/>
  <c r="AO44" i="62"/>
  <c r="C49" i="72" s="1"/>
  <c r="I48" i="69"/>
  <c r="I52" i="72"/>
  <c r="I32" i="67"/>
  <c r="I37" i="65"/>
  <c r="C71" i="66"/>
  <c r="F81" i="68"/>
  <c r="F90" i="71"/>
  <c r="C89" i="70"/>
  <c r="I80" i="71"/>
  <c r="AO56" i="62"/>
  <c r="AU56" i="62" s="1"/>
  <c r="L36" i="74"/>
  <c r="L36" i="72"/>
  <c r="L28" i="71"/>
  <c r="K45" i="68"/>
  <c r="K82" i="72"/>
  <c r="F33" i="72"/>
  <c r="F41" i="68"/>
  <c r="I27" i="69"/>
  <c r="H43" i="71"/>
  <c r="H82" i="74"/>
  <c r="H92" i="67"/>
  <c r="K84" i="66"/>
  <c r="K70" i="74"/>
  <c r="H70" i="74"/>
  <c r="H61" i="65"/>
  <c r="H72" i="69"/>
  <c r="I35" i="68"/>
  <c r="D23" i="74"/>
  <c r="F49" i="74"/>
  <c r="G19" i="74"/>
  <c r="AY34" i="62"/>
  <c r="L19" i="74" s="1"/>
  <c r="K72" i="72"/>
  <c r="K72" i="69"/>
  <c r="K81" i="70"/>
  <c r="H38" i="68"/>
  <c r="I77" i="69"/>
  <c r="I70" i="67"/>
  <c r="D75" i="67"/>
  <c r="F69" i="74"/>
  <c r="L76" i="74"/>
  <c r="H12" i="70"/>
  <c r="F69" i="71"/>
  <c r="I44" i="67"/>
  <c r="I39" i="68"/>
  <c r="I39" i="66"/>
  <c r="L12" i="70"/>
  <c r="L64" i="66"/>
  <c r="L15" i="72"/>
  <c r="L65" i="67"/>
  <c r="L76" i="69"/>
  <c r="L21" i="74"/>
  <c r="L66" i="68"/>
  <c r="L95" i="65"/>
  <c r="L12" i="71"/>
  <c r="H36" i="66"/>
  <c r="H70" i="71"/>
  <c r="I42" i="65"/>
  <c r="I26" i="74"/>
  <c r="I32" i="66"/>
  <c r="I88" i="71"/>
  <c r="D66" i="65"/>
  <c r="D82" i="69"/>
  <c r="F67" i="72"/>
  <c r="L53" i="66"/>
  <c r="H12" i="71"/>
  <c r="C87" i="74"/>
  <c r="AX41" i="62"/>
  <c r="K28" i="68" s="1"/>
  <c r="F28" i="68"/>
  <c r="J7" i="72"/>
  <c r="I37" i="71"/>
  <c r="I56" i="70"/>
  <c r="I102" i="65"/>
  <c r="G34" i="68"/>
  <c r="G69" i="70"/>
  <c r="G35" i="69"/>
  <c r="G20" i="72"/>
  <c r="K45" i="74"/>
  <c r="K41" i="72"/>
  <c r="K48" i="71"/>
  <c r="I28" i="71"/>
  <c r="I22" i="65"/>
  <c r="I23" i="69"/>
  <c r="I31" i="67"/>
  <c r="I36" i="74"/>
  <c r="I46" i="66"/>
  <c r="I27" i="70"/>
  <c r="I46" i="68"/>
  <c r="I36" i="72"/>
  <c r="I30" i="69"/>
  <c r="I46" i="71"/>
  <c r="I54" i="70"/>
  <c r="I48" i="67"/>
  <c r="I56" i="72"/>
  <c r="I52" i="65"/>
  <c r="I40" i="68"/>
  <c r="I41" i="66"/>
  <c r="I56" i="74"/>
  <c r="L74" i="71"/>
  <c r="L34" i="74"/>
  <c r="L39" i="65"/>
  <c r="L73" i="70"/>
  <c r="L25" i="69"/>
  <c r="L31" i="66"/>
  <c r="L40" i="67"/>
  <c r="L30" i="72"/>
  <c r="L32" i="68"/>
  <c r="L93" i="65"/>
  <c r="L70" i="72"/>
  <c r="L63" i="74"/>
  <c r="L20" i="70"/>
  <c r="L20" i="71"/>
  <c r="L73" i="68"/>
  <c r="L60" i="67"/>
  <c r="L69" i="69"/>
  <c r="L75" i="66"/>
  <c r="L79" i="72"/>
  <c r="L49" i="67"/>
  <c r="L56" i="71"/>
  <c r="L53" i="65"/>
  <c r="L40" i="66"/>
  <c r="L40" i="69"/>
  <c r="L44" i="68"/>
  <c r="L52" i="70"/>
  <c r="L78" i="74"/>
  <c r="G20" i="74"/>
  <c r="AO39" i="62"/>
  <c r="C29" i="68" s="1"/>
  <c r="F9" i="65"/>
  <c r="C29" i="71"/>
  <c r="C65" i="69"/>
  <c r="C77" i="68"/>
  <c r="F85" i="72"/>
  <c r="F48" i="65"/>
  <c r="F56" i="67"/>
  <c r="C88" i="74"/>
  <c r="AU38" i="62"/>
  <c r="C89" i="71"/>
  <c r="L28" i="65"/>
  <c r="L76" i="72"/>
  <c r="L28" i="69"/>
  <c r="H76" i="69"/>
  <c r="H66" i="68"/>
  <c r="H64" i="66"/>
  <c r="I45" i="65"/>
  <c r="I54" i="69"/>
  <c r="I33" i="74"/>
  <c r="J53" i="70"/>
  <c r="J105" i="65"/>
  <c r="L58" i="74"/>
  <c r="H88" i="65"/>
  <c r="H91" i="69"/>
  <c r="H61" i="72"/>
  <c r="H84" i="70"/>
  <c r="H68" i="74"/>
  <c r="H80" i="68"/>
  <c r="H80" i="66"/>
  <c r="H91" i="67"/>
  <c r="H86" i="71"/>
  <c r="I65" i="67"/>
  <c r="I76" i="69"/>
  <c r="I21" i="74"/>
  <c r="I15" i="72"/>
  <c r="I95" i="65"/>
  <c r="I66" i="68"/>
  <c r="I12" i="70"/>
  <c r="I12" i="71"/>
  <c r="I64" i="66"/>
  <c r="J55" i="69"/>
  <c r="J65" i="74"/>
  <c r="J64" i="65"/>
  <c r="J72" i="68"/>
  <c r="J51" i="67"/>
  <c r="J66" i="72"/>
  <c r="J87" i="70"/>
  <c r="J72" i="66"/>
  <c r="J85" i="71"/>
  <c r="C54" i="67"/>
  <c r="C29" i="72"/>
  <c r="C51" i="74"/>
  <c r="C72" i="65"/>
  <c r="F72" i="67"/>
  <c r="F81" i="66"/>
  <c r="K81" i="69"/>
  <c r="F81" i="69"/>
  <c r="AX18" i="62"/>
  <c r="K78" i="70" s="1"/>
  <c r="F61" i="69"/>
  <c r="C88" i="72"/>
  <c r="C75" i="69"/>
  <c r="C82" i="67"/>
  <c r="C46" i="65"/>
  <c r="L67" i="70"/>
  <c r="L61" i="71"/>
  <c r="L53" i="68"/>
  <c r="H95" i="65"/>
  <c r="H21" i="74"/>
  <c r="H15" i="72"/>
  <c r="C91" i="72"/>
  <c r="C68" i="68"/>
  <c r="I54" i="66"/>
  <c r="I34" i="72"/>
  <c r="I74" i="70"/>
  <c r="K87" i="71"/>
  <c r="J22" i="68"/>
  <c r="J11" i="67"/>
  <c r="J41" i="71"/>
  <c r="J22" i="66"/>
  <c r="L58" i="69"/>
  <c r="L35" i="66"/>
  <c r="H36" i="71"/>
  <c r="H16" i="69"/>
  <c r="H8" i="66"/>
  <c r="H18" i="72"/>
  <c r="H8" i="68"/>
  <c r="H17" i="74"/>
  <c r="H40" i="70"/>
  <c r="H15" i="67"/>
  <c r="H11" i="65"/>
  <c r="L55" i="67"/>
  <c r="L54" i="72"/>
  <c r="L31" i="68"/>
  <c r="K25" i="67"/>
  <c r="K24" i="69"/>
  <c r="L14" i="65"/>
  <c r="L68" i="71"/>
  <c r="J29" i="70"/>
  <c r="J47" i="72"/>
  <c r="J89" i="66"/>
  <c r="J79" i="65"/>
  <c r="J66" i="69"/>
  <c r="J31" i="71"/>
  <c r="J52" i="74"/>
  <c r="J89" i="68"/>
  <c r="J59" i="67"/>
  <c r="C11" i="67"/>
  <c r="J20" i="70"/>
  <c r="F18" i="65"/>
  <c r="F78" i="71"/>
  <c r="F33" i="68"/>
  <c r="F33" i="66"/>
  <c r="AU66" i="62"/>
  <c r="H83" i="67" s="1"/>
  <c r="C97" i="65"/>
  <c r="K91" i="70"/>
  <c r="K20" i="65"/>
  <c r="C34" i="72"/>
  <c r="L36" i="66"/>
  <c r="L60" i="70"/>
  <c r="L70" i="71"/>
  <c r="L55" i="74"/>
  <c r="L31" i="65"/>
  <c r="L38" i="68"/>
  <c r="L49" i="69"/>
  <c r="L60" i="72"/>
  <c r="L33" i="67"/>
  <c r="L15" i="65"/>
  <c r="L24" i="67"/>
  <c r="L39" i="71"/>
  <c r="L42" i="72"/>
  <c r="L22" i="69"/>
  <c r="L13" i="66"/>
  <c r="L13" i="68"/>
  <c r="L38" i="70"/>
  <c r="L46" i="74"/>
  <c r="C22" i="68"/>
  <c r="F12" i="68"/>
  <c r="G28" i="68"/>
  <c r="D76" i="72"/>
  <c r="D67" i="70"/>
  <c r="D28" i="69"/>
  <c r="D76" i="74"/>
  <c r="D28" i="65"/>
  <c r="D35" i="67"/>
  <c r="D53" i="66"/>
  <c r="AV20" i="62"/>
  <c r="D61" i="71"/>
  <c r="D53" i="68"/>
  <c r="AO41" i="62"/>
  <c r="C28" i="68" s="1"/>
  <c r="C54" i="66"/>
  <c r="C45" i="65"/>
  <c r="C33" i="74"/>
  <c r="C74" i="70"/>
  <c r="G50" i="69"/>
  <c r="L12" i="67"/>
  <c r="L36" i="68"/>
  <c r="L25" i="71"/>
  <c r="L11" i="69"/>
  <c r="L45" i="72"/>
  <c r="L42" i="74"/>
  <c r="L35" i="70"/>
  <c r="L38" i="65"/>
  <c r="L38" i="66"/>
  <c r="C80" i="69"/>
  <c r="G34" i="67"/>
  <c r="G49" i="74"/>
  <c r="G69" i="71"/>
  <c r="C10" i="69"/>
  <c r="C105" i="65"/>
  <c r="C7" i="72"/>
  <c r="H49" i="69"/>
  <c r="H33" i="67"/>
  <c r="H31" i="65"/>
  <c r="H60" i="72"/>
  <c r="D9" i="70"/>
  <c r="AV52" i="62"/>
  <c r="I23" i="74" s="1"/>
  <c r="D65" i="66"/>
  <c r="D65" i="68"/>
  <c r="F9" i="66"/>
  <c r="AX8" i="62"/>
  <c r="K19" i="69" s="1"/>
  <c r="F19" i="67"/>
  <c r="AU78" i="62"/>
  <c r="H22" i="66" s="1"/>
  <c r="C7" i="74"/>
  <c r="C53" i="70"/>
  <c r="C22" i="66"/>
  <c r="J93" i="65"/>
  <c r="F26" i="71"/>
  <c r="K16" i="72"/>
  <c r="K80" i="70"/>
  <c r="K59" i="69"/>
  <c r="K44" i="66"/>
  <c r="F44" i="72"/>
  <c r="F34" i="67"/>
  <c r="F28" i="66"/>
  <c r="F62" i="70"/>
  <c r="F32" i="74"/>
  <c r="F45" i="66"/>
  <c r="F20" i="69"/>
  <c r="K60" i="65"/>
  <c r="C85" i="67"/>
  <c r="G33" i="70"/>
  <c r="G54" i="65"/>
  <c r="G23" i="72"/>
  <c r="K75" i="74"/>
  <c r="K9" i="67"/>
  <c r="K77" i="66"/>
  <c r="K78" i="72"/>
  <c r="K39" i="70"/>
  <c r="K30" i="65"/>
  <c r="K75" i="68"/>
  <c r="K49" i="71"/>
  <c r="K9" i="69"/>
  <c r="L48" i="70"/>
  <c r="L16" i="65"/>
  <c r="L21" i="67"/>
  <c r="L52" i="71"/>
  <c r="L20" i="66"/>
  <c r="L21" i="69"/>
  <c r="L48" i="72"/>
  <c r="L18" i="68"/>
  <c r="L48" i="74"/>
  <c r="I81" i="71"/>
  <c r="I80" i="70"/>
  <c r="I69" i="67"/>
  <c r="I82" i="72"/>
  <c r="I45" i="68"/>
  <c r="I59" i="69"/>
  <c r="I44" i="66"/>
  <c r="I32" i="65"/>
  <c r="I79" i="74"/>
  <c r="G106" i="69"/>
  <c r="L106" i="69" s="1"/>
  <c r="J69" i="69"/>
  <c r="J73" i="68"/>
  <c r="F10" i="66"/>
  <c r="F55" i="65"/>
  <c r="C73" i="66"/>
  <c r="C8" i="71"/>
  <c r="C15" i="74"/>
  <c r="G28" i="66"/>
  <c r="AY41" i="62"/>
  <c r="L62" i="70" s="1"/>
  <c r="G58" i="65"/>
  <c r="G44" i="72"/>
  <c r="H43" i="65"/>
  <c r="H47" i="67"/>
  <c r="H24" i="66"/>
  <c r="H14" i="72"/>
  <c r="H46" i="69"/>
  <c r="H59" i="71"/>
  <c r="H59" i="70"/>
  <c r="H14" i="74"/>
  <c r="H27" i="68"/>
  <c r="L11" i="68"/>
  <c r="L98" i="65"/>
  <c r="L12" i="66"/>
  <c r="L26" i="69"/>
  <c r="L17" i="72"/>
  <c r="L18" i="70"/>
  <c r="L43" i="67"/>
  <c r="L16" i="74"/>
  <c r="L19" i="71"/>
  <c r="F37" i="72"/>
  <c r="F77" i="67"/>
  <c r="F10" i="70"/>
  <c r="F78" i="69"/>
  <c r="F67" i="65"/>
  <c r="F29" i="74"/>
  <c r="F10" i="71"/>
  <c r="F54" i="68"/>
  <c r="F55" i="66"/>
  <c r="L67" i="67"/>
  <c r="L64" i="69"/>
  <c r="L37" i="66"/>
  <c r="L79" i="71"/>
  <c r="L35" i="65"/>
  <c r="L57" i="72"/>
  <c r="L57" i="74"/>
  <c r="L82" i="70"/>
  <c r="L37" i="68"/>
  <c r="E12" i="70"/>
  <c r="E66" i="68"/>
  <c r="AW62" i="62"/>
  <c r="E95" i="65"/>
  <c r="E21" i="74"/>
  <c r="E15" i="72"/>
  <c r="E12" i="71"/>
  <c r="E64" i="66"/>
  <c r="E76" i="69"/>
  <c r="E65" i="67"/>
  <c r="C8" i="70"/>
  <c r="C70" i="65"/>
  <c r="C22" i="72"/>
  <c r="AU55" i="62"/>
  <c r="H22" i="72" s="1"/>
  <c r="G14" i="68"/>
  <c r="G13" i="67"/>
  <c r="AY40" i="62"/>
  <c r="L33" i="70" s="1"/>
  <c r="G14" i="66"/>
  <c r="AO57" i="62"/>
  <c r="C64" i="67" s="1"/>
  <c r="C53" i="65"/>
  <c r="C40" i="69"/>
  <c r="C40" i="66"/>
  <c r="C44" i="68"/>
  <c r="C79" i="72"/>
  <c r="C78" i="74"/>
  <c r="C56" i="71"/>
  <c r="C52" i="70"/>
  <c r="C49" i="67"/>
  <c r="G44" i="74"/>
  <c r="G106" i="74" s="1"/>
  <c r="L106" i="74" s="1"/>
  <c r="G49" i="72"/>
  <c r="G61" i="66"/>
  <c r="G50" i="67"/>
  <c r="G60" i="68"/>
  <c r="G106" i="68" s="1"/>
  <c r="L106" i="68" s="1"/>
  <c r="G57" i="70"/>
  <c r="G42" i="69"/>
  <c r="G55" i="71"/>
  <c r="G62" i="65"/>
  <c r="AY44" i="62"/>
  <c r="AV34" i="62"/>
  <c r="D35" i="69"/>
  <c r="D34" i="68"/>
  <c r="D19" i="74"/>
  <c r="D41" i="65"/>
  <c r="D34" i="66"/>
  <c r="D42" i="67"/>
  <c r="D20" i="72"/>
  <c r="D69" i="70"/>
  <c r="D67" i="71"/>
  <c r="I81" i="70"/>
  <c r="I72" i="69"/>
  <c r="I84" i="66"/>
  <c r="I61" i="65"/>
  <c r="I70" i="74"/>
  <c r="I76" i="71"/>
  <c r="I72" i="72"/>
  <c r="I84" i="67"/>
  <c r="I84" i="68"/>
  <c r="L83" i="72"/>
  <c r="L38" i="71"/>
  <c r="L96" i="65"/>
  <c r="L32" i="70"/>
  <c r="L30" i="67"/>
  <c r="L79" i="66"/>
  <c r="L45" i="69"/>
  <c r="L79" i="68"/>
  <c r="L83" i="74"/>
  <c r="H79" i="69"/>
  <c r="H81" i="67"/>
  <c r="H15" i="71"/>
  <c r="H60" i="74"/>
  <c r="H99" i="65"/>
  <c r="H15" i="70"/>
  <c r="H64" i="68"/>
  <c r="H62" i="72"/>
  <c r="H66" i="66"/>
  <c r="L24" i="74"/>
  <c r="L23" i="71"/>
  <c r="L8" i="69"/>
  <c r="L8" i="67"/>
  <c r="L56" i="65"/>
  <c r="L25" i="72"/>
  <c r="L19" i="70"/>
  <c r="L20" i="68"/>
  <c r="L21" i="66"/>
  <c r="K44" i="68"/>
  <c r="K52" i="70"/>
  <c r="K56" i="71"/>
  <c r="K40" i="69"/>
  <c r="K49" i="67"/>
  <c r="K78" i="74"/>
  <c r="K40" i="66"/>
  <c r="K79" i="72"/>
  <c r="K53" i="65"/>
  <c r="C29" i="67"/>
  <c r="C55" i="65"/>
  <c r="C22" i="74"/>
  <c r="C26" i="71"/>
  <c r="C44" i="69"/>
  <c r="C12" i="68"/>
  <c r="C10" i="66"/>
  <c r="C16" i="72"/>
  <c r="C22" i="70"/>
  <c r="C45" i="66"/>
  <c r="C68" i="70"/>
  <c r="C66" i="71"/>
  <c r="C20" i="69"/>
  <c r="C33" i="72"/>
  <c r="C60" i="65"/>
  <c r="C17" i="67"/>
  <c r="C32" i="74"/>
  <c r="C41" i="68"/>
  <c r="H87" i="68"/>
  <c r="H25" i="70"/>
  <c r="H76" i="65"/>
  <c r="H88" i="69"/>
  <c r="H77" i="74"/>
  <c r="H75" i="72"/>
  <c r="H88" i="67"/>
  <c r="H87" i="66"/>
  <c r="H18" i="71"/>
  <c r="I24" i="71"/>
  <c r="I12" i="74"/>
  <c r="I26" i="68"/>
  <c r="I44" i="65"/>
  <c r="I26" i="66"/>
  <c r="I7" i="69"/>
  <c r="I26" i="70"/>
  <c r="I11" i="72"/>
  <c r="I7" i="67"/>
  <c r="L42" i="67"/>
  <c r="L34" i="68"/>
  <c r="D13" i="67"/>
  <c r="D14" i="66"/>
  <c r="D13" i="69"/>
  <c r="D54" i="65"/>
  <c r="AV40" i="62"/>
  <c r="D20" i="74"/>
  <c r="D23" i="72"/>
  <c r="D14" i="68"/>
  <c r="D30" i="71"/>
  <c r="D33" i="70"/>
  <c r="F91" i="66"/>
  <c r="F92" i="69"/>
  <c r="F84" i="72"/>
  <c r="F82" i="74"/>
  <c r="F36" i="70"/>
  <c r="F43" i="71"/>
  <c r="F92" i="67"/>
  <c r="F91" i="68"/>
  <c r="F91" i="65"/>
  <c r="L7" i="69"/>
  <c r="L26" i="68"/>
  <c r="L26" i="70"/>
  <c r="L12" i="74"/>
  <c r="L24" i="71"/>
  <c r="L26" i="66"/>
  <c r="L44" i="65"/>
  <c r="L11" i="72"/>
  <c r="L7" i="67"/>
  <c r="C92" i="66"/>
  <c r="C64" i="74"/>
  <c r="AU80" i="62"/>
  <c r="C33" i="71"/>
  <c r="C92" i="68"/>
  <c r="C59" i="72"/>
  <c r="C30" i="70"/>
  <c r="C36" i="69"/>
  <c r="C106" i="65"/>
  <c r="C36" i="67"/>
  <c r="L77" i="70"/>
  <c r="L85" i="74"/>
  <c r="L78" i="68"/>
  <c r="L82" i="65"/>
  <c r="L84" i="71"/>
  <c r="L71" i="67"/>
  <c r="L78" i="66"/>
  <c r="L73" i="72"/>
  <c r="L85" i="69"/>
  <c r="I35" i="70"/>
  <c r="I36" i="68"/>
  <c r="I25" i="71"/>
  <c r="I12" i="67"/>
  <c r="I11" i="69"/>
  <c r="I45" i="72"/>
  <c r="I38" i="66"/>
  <c r="I42" i="74"/>
  <c r="I38" i="65"/>
  <c r="D42" i="69"/>
  <c r="D60" i="68"/>
  <c r="D106" i="68" s="1"/>
  <c r="I106" i="68" s="1"/>
  <c r="D49" i="72"/>
  <c r="AV44" i="62"/>
  <c r="D57" i="70"/>
  <c r="D62" i="65"/>
  <c r="D44" i="74"/>
  <c r="D61" i="66"/>
  <c r="D50" i="67"/>
  <c r="D55" i="71"/>
  <c r="C55" i="69"/>
  <c r="C64" i="65"/>
  <c r="C51" i="67"/>
  <c r="C65" i="74"/>
  <c r="AU48" i="62"/>
  <c r="C72" i="68"/>
  <c r="C66" i="72"/>
  <c r="C87" i="70"/>
  <c r="C72" i="66"/>
  <c r="C85" i="71"/>
  <c r="K92" i="72"/>
  <c r="K90" i="70"/>
  <c r="K86" i="68"/>
  <c r="K87" i="67"/>
  <c r="K75" i="65"/>
  <c r="K86" i="66"/>
  <c r="K92" i="74"/>
  <c r="K91" i="71"/>
  <c r="K87" i="69"/>
  <c r="L37" i="74"/>
  <c r="L37" i="71"/>
  <c r="L27" i="69"/>
  <c r="L56" i="70"/>
  <c r="L44" i="67"/>
  <c r="L39" i="72"/>
  <c r="L102" i="65"/>
  <c r="L39" i="68"/>
  <c r="L39" i="66"/>
  <c r="F106" i="65"/>
  <c r="F36" i="69"/>
  <c r="F33" i="71"/>
  <c r="AX80" i="62"/>
  <c r="F30" i="70"/>
  <c r="F36" i="67"/>
  <c r="F59" i="72"/>
  <c r="F92" i="66"/>
  <c r="F92" i="68"/>
  <c r="F64" i="74"/>
  <c r="I14" i="74"/>
  <c r="I27" i="68"/>
  <c r="I59" i="70"/>
  <c r="I43" i="65"/>
  <c r="I14" i="72"/>
  <c r="I59" i="71"/>
  <c r="I46" i="69"/>
  <c r="I24" i="66"/>
  <c r="I47" i="67"/>
  <c r="K66" i="70"/>
  <c r="K63" i="66"/>
  <c r="K63" i="72"/>
  <c r="K63" i="68"/>
  <c r="K60" i="71"/>
  <c r="K15" i="69"/>
  <c r="K66" i="74"/>
  <c r="K103" i="65"/>
  <c r="K18" i="67"/>
  <c r="F47" i="70"/>
  <c r="F10" i="72"/>
  <c r="F19" i="69"/>
  <c r="F10" i="74"/>
  <c r="C83" i="67"/>
  <c r="C77" i="71"/>
  <c r="C83" i="69"/>
  <c r="C68" i="66"/>
  <c r="K47" i="68"/>
  <c r="K74" i="72"/>
  <c r="K74" i="74"/>
  <c r="K48" i="66"/>
  <c r="H54" i="66"/>
  <c r="C80" i="71"/>
  <c r="C54" i="69"/>
  <c r="C41" i="67"/>
  <c r="J70" i="72"/>
  <c r="J75" i="66"/>
  <c r="J63" i="74"/>
  <c r="J20" i="71"/>
  <c r="F22" i="70"/>
  <c r="F44" i="69"/>
  <c r="F16" i="72"/>
  <c r="F22" i="74"/>
  <c r="G21" i="70"/>
  <c r="G21" i="71"/>
  <c r="G60" i="66"/>
  <c r="G106" i="66" s="1"/>
  <c r="L106" i="66" s="1"/>
  <c r="G64" i="67"/>
  <c r="G106" i="67" s="1"/>
  <c r="L106" i="67" s="1"/>
  <c r="AY57" i="62"/>
  <c r="G68" i="69"/>
  <c r="G92" i="65"/>
  <c r="G64" i="72"/>
  <c r="G67" i="74"/>
  <c r="G61" i="68"/>
  <c r="H34" i="70"/>
  <c r="H93" i="66"/>
  <c r="H65" i="72"/>
  <c r="H38" i="69"/>
  <c r="H62" i="74"/>
  <c r="H93" i="68"/>
  <c r="H37" i="67"/>
  <c r="H34" i="71"/>
  <c r="H107" i="65"/>
  <c r="I15" i="66"/>
  <c r="I50" i="74"/>
  <c r="I31" i="69"/>
  <c r="I28" i="67"/>
  <c r="I50" i="72"/>
  <c r="I13" i="65"/>
  <c r="I21" i="68"/>
  <c r="I57" i="71"/>
  <c r="I55" i="70"/>
  <c r="L40" i="74"/>
  <c r="L66" i="67"/>
  <c r="L52" i="66"/>
  <c r="L71" i="70"/>
  <c r="L38" i="72"/>
  <c r="L104" i="65"/>
  <c r="L52" i="68"/>
  <c r="L70" i="69"/>
  <c r="L73" i="71"/>
  <c r="I41" i="72"/>
  <c r="I48" i="71"/>
  <c r="I41" i="70"/>
  <c r="I50" i="68"/>
  <c r="I25" i="67"/>
  <c r="I24" i="69"/>
  <c r="I65" i="65"/>
  <c r="I45" i="74"/>
  <c r="I47" i="66"/>
  <c r="F70" i="68"/>
  <c r="F73" i="66"/>
  <c r="F85" i="67"/>
  <c r="F8" i="71"/>
  <c r="F70" i="65"/>
  <c r="F8" i="70"/>
  <c r="F15" i="74"/>
  <c r="AX55" i="62"/>
  <c r="F80" i="69"/>
  <c r="F22" i="72"/>
  <c r="F74" i="65"/>
  <c r="F85" i="66"/>
  <c r="F86" i="67"/>
  <c r="F85" i="68"/>
  <c r="F93" i="74"/>
  <c r="F93" i="71"/>
  <c r="F93" i="72"/>
  <c r="F93" i="70"/>
  <c r="F86" i="69"/>
  <c r="K25" i="70"/>
  <c r="K87" i="68"/>
  <c r="K18" i="71"/>
  <c r="K87" i="66"/>
  <c r="K88" i="69"/>
  <c r="K88" i="67"/>
  <c r="K76" i="65"/>
  <c r="K77" i="74"/>
  <c r="K75" i="72"/>
  <c r="L78" i="67"/>
  <c r="L26" i="72"/>
  <c r="L11" i="70"/>
  <c r="L74" i="69"/>
  <c r="L18" i="74"/>
  <c r="L11" i="71"/>
  <c r="L69" i="65"/>
  <c r="L69" i="66"/>
  <c r="L69" i="68"/>
  <c r="J47" i="67"/>
  <c r="J46" i="69"/>
  <c r="J14" i="74"/>
  <c r="J59" i="70"/>
  <c r="J43" i="65"/>
  <c r="J24" i="66"/>
  <c r="J59" i="71"/>
  <c r="J27" i="68"/>
  <c r="J14" i="72"/>
  <c r="I38" i="74"/>
  <c r="I40" i="72"/>
  <c r="I45" i="67"/>
  <c r="I63" i="65"/>
  <c r="I59" i="66"/>
  <c r="I40" i="71"/>
  <c r="I44" i="70"/>
  <c r="I43" i="69"/>
  <c r="I59" i="68"/>
  <c r="C74" i="66"/>
  <c r="C73" i="65"/>
  <c r="C13" i="70"/>
  <c r="C71" i="69"/>
  <c r="C74" i="68"/>
  <c r="C13" i="71"/>
  <c r="C76" i="67"/>
  <c r="C71" i="74"/>
  <c r="C68" i="72"/>
  <c r="L80" i="71"/>
  <c r="L45" i="65"/>
  <c r="L33" i="74"/>
  <c r="L34" i="72"/>
  <c r="L54" i="66"/>
  <c r="L54" i="69"/>
  <c r="L74" i="70"/>
  <c r="L55" i="68"/>
  <c r="L41" i="67"/>
  <c r="L14" i="74"/>
  <c r="L14" i="72"/>
  <c r="L47" i="67"/>
  <c r="L43" i="65"/>
  <c r="L27" i="68"/>
  <c r="L46" i="69"/>
  <c r="L59" i="71"/>
  <c r="L24" i="66"/>
  <c r="L59" i="70"/>
  <c r="I23" i="71"/>
  <c r="I24" i="74"/>
  <c r="I56" i="65"/>
  <c r="I19" i="70"/>
  <c r="I8" i="67"/>
  <c r="I20" i="68"/>
  <c r="I21" i="66"/>
  <c r="I25" i="72"/>
  <c r="I8" i="69"/>
  <c r="L41" i="72"/>
  <c r="L50" i="68"/>
  <c r="L25" i="67"/>
  <c r="L47" i="66"/>
  <c r="L65" i="65"/>
  <c r="L24" i="69"/>
  <c r="L45" i="74"/>
  <c r="L48" i="71"/>
  <c r="L41" i="70"/>
  <c r="K68" i="72"/>
  <c r="K13" i="70"/>
  <c r="K74" i="68"/>
  <c r="K74" i="66"/>
  <c r="K73" i="65"/>
  <c r="K71" i="69"/>
  <c r="K76" i="67"/>
  <c r="K13" i="71"/>
  <c r="K71" i="74"/>
  <c r="C93" i="74"/>
  <c r="C86" i="67"/>
  <c r="C93" i="70"/>
  <c r="C93" i="71"/>
  <c r="C93" i="72"/>
  <c r="C85" i="68"/>
  <c r="C74" i="65"/>
  <c r="C85" i="66"/>
  <c r="C86" i="69"/>
  <c r="K71" i="72"/>
  <c r="K44" i="71"/>
  <c r="K89" i="69"/>
  <c r="K72" i="74"/>
  <c r="K88" i="66"/>
  <c r="K88" i="68"/>
  <c r="K89" i="67"/>
  <c r="K77" i="65"/>
  <c r="K42" i="70"/>
  <c r="K95" i="65"/>
  <c r="K66" i="68"/>
  <c r="K76" i="69"/>
  <c r="K12" i="70"/>
  <c r="K65" i="67"/>
  <c r="K15" i="72"/>
  <c r="K64" i="66"/>
  <c r="K12" i="71"/>
  <c r="K21" i="74"/>
  <c r="L93" i="69"/>
  <c r="L70" i="66"/>
  <c r="L16" i="71"/>
  <c r="L35" i="72"/>
  <c r="L93" i="67"/>
  <c r="L94" i="65"/>
  <c r="L71" i="68"/>
  <c r="L16" i="70"/>
  <c r="L28" i="74"/>
  <c r="H57" i="65"/>
  <c r="H17" i="66"/>
  <c r="H27" i="67"/>
  <c r="H65" i="71"/>
  <c r="H51" i="70"/>
  <c r="H21" i="72"/>
  <c r="H25" i="74"/>
  <c r="H39" i="69"/>
  <c r="H17" i="68"/>
  <c r="F53" i="66"/>
  <c r="AX20" i="62"/>
  <c r="F28" i="69"/>
  <c r="F35" i="67"/>
  <c r="F53" i="68"/>
  <c r="F76" i="72"/>
  <c r="F76" i="74"/>
  <c r="F67" i="70"/>
  <c r="F28" i="65"/>
  <c r="F61" i="71"/>
  <c r="L34" i="69"/>
  <c r="L27" i="72"/>
  <c r="L101" i="65"/>
  <c r="L61" i="70"/>
  <c r="L42" i="66"/>
  <c r="L42" i="68"/>
  <c r="L23" i="67"/>
  <c r="L27" i="74"/>
  <c r="L62" i="71"/>
  <c r="I18" i="67"/>
  <c r="I66" i="74"/>
  <c r="I63" i="72"/>
  <c r="I60" i="71"/>
  <c r="I63" i="68"/>
  <c r="I15" i="69"/>
  <c r="I63" i="66"/>
  <c r="I66" i="70"/>
  <c r="I103" i="65"/>
  <c r="H47" i="74"/>
  <c r="H58" i="68"/>
  <c r="H22" i="71"/>
  <c r="H14" i="67"/>
  <c r="H26" i="65"/>
  <c r="H46" i="72"/>
  <c r="H56" i="66"/>
  <c r="H17" i="69"/>
  <c r="H23" i="70"/>
  <c r="L79" i="65"/>
  <c r="L31" i="71"/>
  <c r="L59" i="67"/>
  <c r="L29" i="70"/>
  <c r="L89" i="66"/>
  <c r="L52" i="74"/>
  <c r="L66" i="69"/>
  <c r="L47" i="72"/>
  <c r="L89" i="68"/>
  <c r="L15" i="69"/>
  <c r="L103" i="65"/>
  <c r="L63" i="66"/>
  <c r="L60" i="71"/>
  <c r="L63" i="68"/>
  <c r="L66" i="70"/>
  <c r="L66" i="74"/>
  <c r="L18" i="67"/>
  <c r="L63" i="72"/>
  <c r="G106" i="71"/>
  <c r="L106" i="71" s="1"/>
  <c r="K93" i="66"/>
  <c r="K107" i="65"/>
  <c r="K38" i="69"/>
  <c r="K34" i="70"/>
  <c r="K65" i="72"/>
  <c r="K37" i="67"/>
  <c r="K34" i="71"/>
  <c r="K62" i="74"/>
  <c r="K93" i="68"/>
  <c r="K32" i="74"/>
  <c r="K45" i="66"/>
  <c r="K20" i="69"/>
  <c r="K34" i="67"/>
  <c r="K58" i="65"/>
  <c r="K44" i="72"/>
  <c r="K62" i="70"/>
  <c r="W38" i="62"/>
  <c r="AR38" i="62"/>
  <c r="E90" i="71"/>
  <c r="E91" i="74"/>
  <c r="E81" i="66"/>
  <c r="E88" i="70"/>
  <c r="E48" i="65"/>
  <c r="E72" i="67"/>
  <c r="E85" i="72"/>
  <c r="E81" i="68"/>
  <c r="E81" i="69"/>
  <c r="H80" i="69"/>
  <c r="K7" i="68"/>
  <c r="K10" i="67"/>
  <c r="K8" i="74"/>
  <c r="K12" i="65"/>
  <c r="K7" i="66"/>
  <c r="K12" i="69"/>
  <c r="K31" i="70"/>
  <c r="K35" i="71"/>
  <c r="K8" i="72"/>
  <c r="D106" i="69"/>
  <c r="I106" i="69" s="1"/>
  <c r="C57" i="72"/>
  <c r="C57" i="74"/>
  <c r="C64" i="69"/>
  <c r="C79" i="71"/>
  <c r="C67" i="67"/>
  <c r="C37" i="68"/>
  <c r="AU28" i="62"/>
  <c r="C82" i="70"/>
  <c r="C35" i="65"/>
  <c r="C37" i="66"/>
  <c r="C33" i="66"/>
  <c r="C78" i="70"/>
  <c r="C33" i="68"/>
  <c r="C67" i="72"/>
  <c r="C56" i="67"/>
  <c r="C18" i="65"/>
  <c r="AU18" i="62"/>
  <c r="C61" i="69"/>
  <c r="C69" i="74"/>
  <c r="C78" i="71"/>
  <c r="C46" i="68"/>
  <c r="C23" i="69"/>
  <c r="C28" i="71"/>
  <c r="C46" i="66"/>
  <c r="C22" i="65"/>
  <c r="C27" i="70"/>
  <c r="C31" i="67"/>
  <c r="C36" i="72"/>
  <c r="AU19" i="62"/>
  <c r="C36" i="74"/>
  <c r="C29" i="66"/>
  <c r="C53" i="72"/>
  <c r="C61" i="71"/>
  <c r="C67" i="70"/>
  <c r="C53" i="66"/>
  <c r="C53" i="68"/>
  <c r="C28" i="65"/>
  <c r="AU20" i="62"/>
  <c r="C35" i="67"/>
  <c r="C76" i="74"/>
  <c r="C76" i="72"/>
  <c r="C28" i="69"/>
  <c r="C51" i="68"/>
  <c r="C50" i="66"/>
  <c r="C83" i="71"/>
  <c r="C34" i="65"/>
  <c r="C83" i="70"/>
  <c r="C84" i="74"/>
  <c r="C87" i="72"/>
  <c r="C57" i="67"/>
  <c r="C57" i="69"/>
  <c r="AU31" i="62"/>
  <c r="C35" i="70"/>
  <c r="C38" i="65"/>
  <c r="C11" i="69"/>
  <c r="C42" i="74"/>
  <c r="C38" i="66"/>
  <c r="C45" i="72"/>
  <c r="C36" i="68"/>
  <c r="C25" i="71"/>
  <c r="C12" i="67"/>
  <c r="C62" i="65"/>
  <c r="C44" i="74"/>
  <c r="C10" i="70"/>
  <c r="C29" i="74"/>
  <c r="C10" i="71"/>
  <c r="C54" i="68"/>
  <c r="C78" i="69"/>
  <c r="C37" i="72"/>
  <c r="C67" i="65"/>
  <c r="C77" i="67"/>
  <c r="C55" i="66"/>
  <c r="AR56" i="62"/>
  <c r="W56" i="62"/>
  <c r="AV41" i="62"/>
  <c r="D28" i="68"/>
  <c r="D34" i="67"/>
  <c r="D50" i="69"/>
  <c r="D58" i="65"/>
  <c r="D44" i="72"/>
  <c r="D69" i="71"/>
  <c r="D106" i="71" s="1"/>
  <c r="I106" i="71" s="1"/>
  <c r="D28" i="66"/>
  <c r="D49" i="74"/>
  <c r="D62" i="70"/>
  <c r="E50" i="66"/>
  <c r="E57" i="67"/>
  <c r="E57" i="69"/>
  <c r="E83" i="71"/>
  <c r="E34" i="65"/>
  <c r="E83" i="70"/>
  <c r="E84" i="74"/>
  <c r="E51" i="68"/>
  <c r="E87" i="72"/>
  <c r="C13" i="67"/>
  <c r="C13" i="69"/>
  <c r="C30" i="71"/>
  <c r="C14" i="66"/>
  <c r="C14" i="68"/>
  <c r="AU40" i="62"/>
  <c r="C23" i="72"/>
  <c r="C33" i="70"/>
  <c r="C20" i="74"/>
  <c r="C54" i="65"/>
  <c r="H32" i="69"/>
  <c r="H24" i="65"/>
  <c r="H31" i="74"/>
  <c r="H62" i="68"/>
  <c r="H20" i="67"/>
  <c r="H46" i="70"/>
  <c r="H51" i="71"/>
  <c r="H31" i="72"/>
  <c r="H62" i="66"/>
  <c r="E56" i="67"/>
  <c r="E18" i="65"/>
  <c r="E78" i="71"/>
  <c r="E67" i="72"/>
  <c r="E33" i="66"/>
  <c r="E33" i="68"/>
  <c r="E78" i="70"/>
  <c r="E61" i="69"/>
  <c r="AW18" i="62"/>
  <c r="E69" i="74"/>
  <c r="E18" i="66"/>
  <c r="E64" i="70"/>
  <c r="E106" i="70" s="1"/>
  <c r="J106" i="70" s="1"/>
  <c r="E53" i="71"/>
  <c r="E51" i="72"/>
  <c r="E59" i="65"/>
  <c r="AW42" i="62"/>
  <c r="E15" i="68"/>
  <c r="E39" i="74"/>
  <c r="E29" i="69"/>
  <c r="E58" i="67"/>
  <c r="F15" i="70"/>
  <c r="F62" i="72"/>
  <c r="F60" i="74"/>
  <c r="F66" i="66"/>
  <c r="F64" i="68"/>
  <c r="F79" i="69"/>
  <c r="AX73" i="62"/>
  <c r="F81" i="67"/>
  <c r="F99" i="65"/>
  <c r="F15" i="71"/>
  <c r="E33" i="71"/>
  <c r="E64" i="74"/>
  <c r="E36" i="67"/>
  <c r="E92" i="68"/>
  <c r="E92" i="66"/>
  <c r="E36" i="69"/>
  <c r="AW80" i="62"/>
  <c r="E106" i="65"/>
  <c r="E59" i="72"/>
  <c r="E30" i="70"/>
  <c r="E65" i="72"/>
  <c r="E107" i="65"/>
  <c r="E93" i="68"/>
  <c r="E34" i="70"/>
  <c r="E37" i="67"/>
  <c r="E62" i="74"/>
  <c r="E38" i="69"/>
  <c r="E34" i="71"/>
  <c r="E93" i="66"/>
  <c r="C103" i="65"/>
  <c r="C15" i="69"/>
  <c r="C63" i="66"/>
  <c r="C63" i="68"/>
  <c r="C63" i="72"/>
  <c r="C60" i="71"/>
  <c r="C18" i="67"/>
  <c r="C66" i="74"/>
  <c r="C66" i="70"/>
  <c r="G9" i="70"/>
  <c r="G66" i="65"/>
  <c r="G65" i="66"/>
  <c r="G19" i="72"/>
  <c r="G82" i="69"/>
  <c r="G65" i="68"/>
  <c r="G9" i="71"/>
  <c r="G75" i="67"/>
  <c r="G23" i="74"/>
  <c r="AY52" i="62"/>
  <c r="E76" i="74"/>
  <c r="E76" i="72"/>
  <c r="E53" i="68"/>
  <c r="E35" i="67"/>
  <c r="E28" i="65"/>
  <c r="E28" i="69"/>
  <c r="AW20" i="62"/>
  <c r="E53" i="66"/>
  <c r="E67" i="70"/>
  <c r="E61" i="71"/>
  <c r="E15" i="66"/>
  <c r="E31" i="69"/>
  <c r="AW17" i="62"/>
  <c r="E50" i="72"/>
  <c r="E21" i="68"/>
  <c r="E57" i="71"/>
  <c r="E13" i="65"/>
  <c r="E50" i="74"/>
  <c r="E55" i="70"/>
  <c r="E28" i="67"/>
  <c r="J87" i="71"/>
  <c r="J74" i="72"/>
  <c r="J74" i="74"/>
  <c r="J48" i="66"/>
  <c r="J73" i="67"/>
  <c r="J60" i="69"/>
  <c r="J20" i="65"/>
  <c r="J91" i="70"/>
  <c r="J47" i="68"/>
  <c r="J37" i="70"/>
  <c r="J51" i="65"/>
  <c r="J62" i="69"/>
  <c r="J35" i="74"/>
  <c r="J19" i="68"/>
  <c r="J32" i="72"/>
  <c r="J32" i="71"/>
  <c r="J63" i="67"/>
  <c r="J19" i="66"/>
  <c r="E70" i="69"/>
  <c r="E71" i="70"/>
  <c r="E73" i="71"/>
  <c r="E38" i="72"/>
  <c r="E40" i="74"/>
  <c r="E66" i="67"/>
  <c r="E52" i="66"/>
  <c r="E104" i="65"/>
  <c r="E52" i="68"/>
  <c r="K16" i="74"/>
  <c r="K11" i="68"/>
  <c r="K43" i="67"/>
  <c r="K98" i="65"/>
  <c r="K17" i="72"/>
  <c r="K18" i="70"/>
  <c r="K26" i="69"/>
  <c r="K19" i="71"/>
  <c r="K12" i="66"/>
  <c r="H86" i="70"/>
  <c r="H36" i="65"/>
  <c r="H81" i="74"/>
  <c r="H75" i="71"/>
  <c r="H63" i="69"/>
  <c r="H67" i="68"/>
  <c r="H80" i="72"/>
  <c r="H67" i="66"/>
  <c r="H74" i="67"/>
  <c r="I51" i="74"/>
  <c r="I65" i="69"/>
  <c r="I24" i="70"/>
  <c r="I71" i="66"/>
  <c r="I77" i="68"/>
  <c r="I29" i="71"/>
  <c r="I54" i="67"/>
  <c r="I72" i="65"/>
  <c r="I29" i="72"/>
  <c r="G59" i="74"/>
  <c r="G28" i="70"/>
  <c r="AY56" i="62"/>
  <c r="G71" i="65"/>
  <c r="G76" i="68"/>
  <c r="G76" i="66"/>
  <c r="G68" i="67"/>
  <c r="G27" i="71"/>
  <c r="G69" i="72"/>
  <c r="G67" i="69"/>
  <c r="J67" i="71"/>
  <c r="J41" i="65"/>
  <c r="J34" i="68"/>
  <c r="J20" i="72"/>
  <c r="J19" i="74"/>
  <c r="J69" i="70"/>
  <c r="J35" i="69"/>
  <c r="J42" i="67"/>
  <c r="J34" i="66"/>
  <c r="K77" i="69"/>
  <c r="K42" i="65"/>
  <c r="K85" i="70"/>
  <c r="K35" i="68"/>
  <c r="K70" i="67"/>
  <c r="K24" i="72"/>
  <c r="K26" i="74"/>
  <c r="K88" i="71"/>
  <c r="K32" i="66"/>
  <c r="L88" i="74"/>
  <c r="L46" i="65"/>
  <c r="L82" i="66"/>
  <c r="L82" i="68"/>
  <c r="L89" i="70"/>
  <c r="L88" i="72"/>
  <c r="L82" i="67"/>
  <c r="L75" i="69"/>
  <c r="L89" i="71"/>
  <c r="J33" i="70"/>
  <c r="J54" i="65"/>
  <c r="J20" i="74"/>
  <c r="J13" i="67"/>
  <c r="J14" i="66"/>
  <c r="J30" i="71"/>
  <c r="J14" i="68"/>
  <c r="J23" i="72"/>
  <c r="J13" i="69"/>
  <c r="K13" i="65"/>
  <c r="K55" i="70"/>
  <c r="K50" i="74"/>
  <c r="K57" i="71"/>
  <c r="K31" i="69"/>
  <c r="K28" i="67"/>
  <c r="K15" i="66"/>
  <c r="K21" i="68"/>
  <c r="K50" i="72"/>
  <c r="C28" i="67"/>
  <c r="C50" i="72"/>
  <c r="AU17" i="62"/>
  <c r="C31" i="69"/>
  <c r="C21" i="68"/>
  <c r="C55" i="70"/>
  <c r="C57" i="71"/>
  <c r="C50" i="74"/>
  <c r="C13" i="65"/>
  <c r="C15" i="66"/>
  <c r="I33" i="72"/>
  <c r="I68" i="70"/>
  <c r="I32" i="74"/>
  <c r="I66" i="71"/>
  <c r="I60" i="65"/>
  <c r="I45" i="66"/>
  <c r="I20" i="69"/>
  <c r="I17" i="67"/>
  <c r="I41" i="68"/>
  <c r="L22" i="72"/>
  <c r="L70" i="68"/>
  <c r="L15" i="74"/>
  <c r="L73" i="66"/>
  <c r="L70" i="65"/>
  <c r="L80" i="69"/>
  <c r="L85" i="67"/>
  <c r="L8" i="70"/>
  <c r="L8" i="71"/>
  <c r="F77" i="68"/>
  <c r="F29" i="72"/>
  <c r="F54" i="67"/>
  <c r="F65" i="69"/>
  <c r="F51" i="74"/>
  <c r="F72" i="65"/>
  <c r="F29" i="71"/>
  <c r="F24" i="70"/>
  <c r="F71" i="66"/>
  <c r="C71" i="67"/>
  <c r="C78" i="66"/>
  <c r="C77" i="70"/>
  <c r="C82" i="65"/>
  <c r="C78" i="68"/>
  <c r="C84" i="71"/>
  <c r="C73" i="72"/>
  <c r="C85" i="74"/>
  <c r="C85" i="69"/>
  <c r="W77" i="62"/>
  <c r="AR77" i="62"/>
  <c r="H85" i="72"/>
  <c r="H48" i="65"/>
  <c r="H90" i="71"/>
  <c r="H81" i="66"/>
  <c r="H91" i="74"/>
  <c r="H72" i="67"/>
  <c r="H81" i="69"/>
  <c r="H81" i="68"/>
  <c r="H88" i="70"/>
  <c r="K50" i="66"/>
  <c r="K57" i="69"/>
  <c r="K51" i="68"/>
  <c r="K83" i="70"/>
  <c r="K34" i="65"/>
  <c r="K84" i="74"/>
  <c r="K83" i="71"/>
  <c r="AX27" i="62"/>
  <c r="K57" i="67"/>
  <c r="K87" i="72"/>
  <c r="C64" i="72"/>
  <c r="C21" i="71"/>
  <c r="J82" i="72"/>
  <c r="J45" i="68"/>
  <c r="J59" i="69"/>
  <c r="J69" i="67"/>
  <c r="J80" i="70"/>
  <c r="J81" i="71"/>
  <c r="J32" i="65"/>
  <c r="J79" i="74"/>
  <c r="J44" i="66"/>
  <c r="J45" i="66"/>
  <c r="J17" i="67"/>
  <c r="J20" i="69"/>
  <c r="J32" i="74"/>
  <c r="J68" i="70"/>
  <c r="J41" i="68"/>
  <c r="J60" i="65"/>
  <c r="J66" i="71"/>
  <c r="J33" i="72"/>
  <c r="J51" i="71"/>
  <c r="J62" i="66"/>
  <c r="J46" i="70"/>
  <c r="J24" i="65"/>
  <c r="J32" i="69"/>
  <c r="J62" i="68"/>
  <c r="J20" i="67"/>
  <c r="J31" i="72"/>
  <c r="J31" i="74"/>
  <c r="H8" i="69"/>
  <c r="H24" i="74"/>
  <c r="H21" i="66"/>
  <c r="H19" i="70"/>
  <c r="H8" i="67"/>
  <c r="H23" i="71"/>
  <c r="H20" i="68"/>
  <c r="H56" i="65"/>
  <c r="H25" i="72"/>
  <c r="J41" i="74"/>
  <c r="J54" i="71"/>
  <c r="J48" i="69"/>
  <c r="J32" i="67"/>
  <c r="J52" i="72"/>
  <c r="J43" i="70"/>
  <c r="J16" i="68"/>
  <c r="J16" i="66"/>
  <c r="J37" i="65"/>
  <c r="W8" i="62"/>
  <c r="AR8" i="62"/>
  <c r="C64" i="70"/>
  <c r="C39" i="74"/>
  <c r="AU42" i="62"/>
  <c r="C18" i="66"/>
  <c r="C53" i="71"/>
  <c r="C58" i="67"/>
  <c r="C51" i="72"/>
  <c r="C15" i="68"/>
  <c r="C29" i="69"/>
  <c r="C59" i="65"/>
  <c r="H38" i="72"/>
  <c r="H71" i="70"/>
  <c r="H70" i="69"/>
  <c r="H52" i="66"/>
  <c r="H52" i="68"/>
  <c r="H73" i="71"/>
  <c r="H66" i="67"/>
  <c r="H40" i="74"/>
  <c r="H104" i="65"/>
  <c r="H41" i="71"/>
  <c r="F31" i="67"/>
  <c r="F36" i="72"/>
  <c r="F46" i="68"/>
  <c r="AX19" i="62"/>
  <c r="F23" i="69"/>
  <c r="F22" i="65"/>
  <c r="F28" i="71"/>
  <c r="F27" i="70"/>
  <c r="F46" i="66"/>
  <c r="F36" i="74"/>
  <c r="I83" i="67"/>
  <c r="I68" i="66"/>
  <c r="I83" i="69"/>
  <c r="I91" i="72"/>
  <c r="I77" i="71"/>
  <c r="I87" i="74"/>
  <c r="I97" i="65"/>
  <c r="I76" i="70"/>
  <c r="I68" i="68"/>
  <c r="F57" i="66"/>
  <c r="F80" i="67"/>
  <c r="F13" i="72"/>
  <c r="F7" i="70"/>
  <c r="F7" i="71"/>
  <c r="F56" i="68"/>
  <c r="F11" i="74"/>
  <c r="F68" i="65"/>
  <c r="F73" i="69"/>
  <c r="F13" i="69"/>
  <c r="F30" i="71"/>
  <c r="F33" i="70"/>
  <c r="AX40" i="62"/>
  <c r="F54" i="65"/>
  <c r="F20" i="74"/>
  <c r="F13" i="67"/>
  <c r="F14" i="66"/>
  <c r="F23" i="72"/>
  <c r="F14" i="68"/>
  <c r="C9" i="65"/>
  <c r="C19" i="69"/>
  <c r="C9" i="68"/>
  <c r="C9" i="66"/>
  <c r="C45" i="71"/>
  <c r="AU8" i="62"/>
  <c r="C10" i="72"/>
  <c r="C19" i="67"/>
  <c r="C47" i="70"/>
  <c r="C10" i="74"/>
  <c r="K48" i="69"/>
  <c r="K16" i="68"/>
  <c r="K41" i="74"/>
  <c r="K32" i="67"/>
  <c r="K52" i="72"/>
  <c r="K54" i="71"/>
  <c r="K43" i="70"/>
  <c r="K16" i="66"/>
  <c r="K37" i="65"/>
  <c r="J15" i="70"/>
  <c r="J62" i="72"/>
  <c r="J15" i="71"/>
  <c r="J79" i="69"/>
  <c r="J64" i="68"/>
  <c r="J66" i="66"/>
  <c r="J99" i="65"/>
  <c r="J81" i="67"/>
  <c r="J60" i="74"/>
  <c r="J72" i="71"/>
  <c r="J63" i="70"/>
  <c r="J81" i="72"/>
  <c r="J52" i="69"/>
  <c r="J39" i="67"/>
  <c r="J73" i="74"/>
  <c r="J57" i="68"/>
  <c r="J58" i="66"/>
  <c r="J29" i="65"/>
  <c r="K22" i="69"/>
  <c r="K24" i="67"/>
  <c r="K15" i="65"/>
  <c r="K13" i="68"/>
  <c r="K46" i="74"/>
  <c r="K38" i="70"/>
  <c r="K39" i="71"/>
  <c r="K42" i="72"/>
  <c r="K13" i="66"/>
  <c r="E53" i="69"/>
  <c r="E47" i="71"/>
  <c r="AW39" i="62"/>
  <c r="E50" i="65"/>
  <c r="E29" i="68"/>
  <c r="E53" i="72"/>
  <c r="E53" i="67"/>
  <c r="E53" i="74"/>
  <c r="E45" i="70"/>
  <c r="E29" i="66"/>
  <c r="H32" i="65"/>
  <c r="H81" i="71"/>
  <c r="H79" i="74"/>
  <c r="H45" i="68"/>
  <c r="H80" i="70"/>
  <c r="H59" i="69"/>
  <c r="H69" i="67"/>
  <c r="H82" i="72"/>
  <c r="H44" i="66"/>
  <c r="F82" i="67"/>
  <c r="F89" i="71"/>
  <c r="AX38" i="62"/>
  <c r="F82" i="66"/>
  <c r="F75" i="69"/>
  <c r="F46" i="65"/>
  <c r="F89" i="70"/>
  <c r="F88" i="74"/>
  <c r="F82" i="68"/>
  <c r="F88" i="72"/>
  <c r="K62" i="65"/>
  <c r="K42" i="69"/>
  <c r="K44" i="74"/>
  <c r="K60" i="68"/>
  <c r="K61" i="66"/>
  <c r="K50" i="67"/>
  <c r="K49" i="72"/>
  <c r="K55" i="71"/>
  <c r="K57" i="70"/>
  <c r="L72" i="65"/>
  <c r="L24" i="70"/>
  <c r="L29" i="71"/>
  <c r="L71" i="66"/>
  <c r="L65" i="69"/>
  <c r="L29" i="72"/>
  <c r="L77" i="68"/>
  <c r="L54" i="67"/>
  <c r="L51" i="74"/>
  <c r="J57" i="70"/>
  <c r="J42" i="69"/>
  <c r="J60" i="68"/>
  <c r="J50" i="67"/>
  <c r="J44" i="74"/>
  <c r="J55" i="71"/>
  <c r="J62" i="65"/>
  <c r="J49" i="72"/>
  <c r="J61" i="66"/>
  <c r="K51" i="70"/>
  <c r="K57" i="65"/>
  <c r="K25" i="74"/>
  <c r="K21" i="72"/>
  <c r="K17" i="66"/>
  <c r="K39" i="69"/>
  <c r="K65" i="71"/>
  <c r="K27" i="67"/>
  <c r="K17" i="68"/>
  <c r="C38" i="67"/>
  <c r="C23" i="65"/>
  <c r="C48" i="68"/>
  <c r="C41" i="69"/>
  <c r="C54" i="74"/>
  <c r="C42" i="71"/>
  <c r="C49" i="70"/>
  <c r="C51" i="66"/>
  <c r="C55" i="72"/>
  <c r="H9" i="74"/>
  <c r="H18" i="69"/>
  <c r="H9" i="72"/>
  <c r="H25" i="66"/>
  <c r="H63" i="71"/>
  <c r="H16" i="67"/>
  <c r="H50" i="70"/>
  <c r="H27" i="65"/>
  <c r="H25" i="68"/>
  <c r="C19" i="66"/>
  <c r="C62" i="69"/>
  <c r="C19" i="68"/>
  <c r="C51" i="65"/>
  <c r="C35" i="74"/>
  <c r="C32" i="71"/>
  <c r="C37" i="70"/>
  <c r="C32" i="72"/>
  <c r="C63" i="67"/>
  <c r="C39" i="70"/>
  <c r="C75" i="74"/>
  <c r="C75" i="68"/>
  <c r="C9" i="69"/>
  <c r="AU22" i="62"/>
  <c r="C9" i="67"/>
  <c r="C49" i="71"/>
  <c r="C78" i="72"/>
  <c r="C30" i="65"/>
  <c r="C77" i="66"/>
  <c r="C49" i="68"/>
  <c r="C86" i="72"/>
  <c r="C49" i="66"/>
  <c r="C56" i="69"/>
  <c r="C86" i="74"/>
  <c r="C79" i="70"/>
  <c r="C33" i="65"/>
  <c r="C61" i="67"/>
  <c r="C82" i="71"/>
  <c r="C41" i="70"/>
  <c r="C45" i="74"/>
  <c r="C47" i="66"/>
  <c r="C50" i="68"/>
  <c r="AU50" i="62"/>
  <c r="C48" i="71"/>
  <c r="C65" i="65"/>
  <c r="C24" i="69"/>
  <c r="C25" i="67"/>
  <c r="C41" i="72"/>
  <c r="E24" i="70"/>
  <c r="E71" i="66"/>
  <c r="E77" i="68"/>
  <c r="E51" i="74"/>
  <c r="E72" i="65"/>
  <c r="E29" i="71"/>
  <c r="E29" i="72"/>
  <c r="E54" i="67"/>
  <c r="E65" i="69"/>
  <c r="F34" i="66"/>
  <c r="F69" i="70"/>
  <c r="F67" i="71"/>
  <c r="F41" i="65"/>
  <c r="F42" i="67"/>
  <c r="AX34" i="62"/>
  <c r="F35" i="69"/>
  <c r="F20" i="72"/>
  <c r="F19" i="74"/>
  <c r="F34" i="68"/>
  <c r="H56" i="74"/>
  <c r="H41" i="66"/>
  <c r="H52" i="65"/>
  <c r="H48" i="67"/>
  <c r="H54" i="70"/>
  <c r="H40" i="68"/>
  <c r="H46" i="71"/>
  <c r="H30" i="69"/>
  <c r="H56" i="72"/>
  <c r="H98" i="65"/>
  <c r="H12" i="66"/>
  <c r="H19" i="71"/>
  <c r="H17" i="72"/>
  <c r="H18" i="70"/>
  <c r="H26" i="69"/>
  <c r="H11" i="68"/>
  <c r="H43" i="67"/>
  <c r="H16" i="74"/>
  <c r="J21" i="65"/>
  <c r="J77" i="72"/>
  <c r="J30" i="66"/>
  <c r="J30" i="68"/>
  <c r="J80" i="74"/>
  <c r="J51" i="69"/>
  <c r="J62" i="67"/>
  <c r="J75" i="70"/>
  <c r="J71" i="71"/>
  <c r="J30" i="65"/>
  <c r="J78" i="72"/>
  <c r="J75" i="68"/>
  <c r="J9" i="69"/>
  <c r="J39" i="70"/>
  <c r="J49" i="71"/>
  <c r="J77" i="66"/>
  <c r="J75" i="74"/>
  <c r="J9" i="67"/>
  <c r="I9" i="68"/>
  <c r="I45" i="71"/>
  <c r="I19" i="67"/>
  <c r="I10" i="74"/>
  <c r="I9" i="65"/>
  <c r="I9" i="66"/>
  <c r="I10" i="72"/>
  <c r="I47" i="70"/>
  <c r="I19" i="69"/>
  <c r="J78" i="74"/>
  <c r="J40" i="66"/>
  <c r="J44" i="68"/>
  <c r="J52" i="70"/>
  <c r="J79" i="72"/>
  <c r="J49" i="67"/>
  <c r="J56" i="71"/>
  <c r="J40" i="69"/>
  <c r="J53" i="65"/>
  <c r="E82" i="71"/>
  <c r="E33" i="65"/>
  <c r="E86" i="74"/>
  <c r="E86" i="72"/>
  <c r="E49" i="68"/>
  <c r="E61" i="67"/>
  <c r="E79" i="70"/>
  <c r="E56" i="69"/>
  <c r="E49" i="66"/>
  <c r="H51" i="69"/>
  <c r="H30" i="68"/>
  <c r="H75" i="70"/>
  <c r="H71" i="71"/>
  <c r="H21" i="65"/>
  <c r="H30" i="66"/>
  <c r="H77" i="72"/>
  <c r="H80" i="74"/>
  <c r="H62" i="67"/>
  <c r="K63" i="67"/>
  <c r="K19" i="68"/>
  <c r="K51" i="65"/>
  <c r="K32" i="72"/>
  <c r="K19" i="66"/>
  <c r="K32" i="71"/>
  <c r="K35" i="74"/>
  <c r="K37" i="70"/>
  <c r="K62" i="69"/>
  <c r="J68" i="74"/>
  <c r="J80" i="68"/>
  <c r="J61" i="72"/>
  <c r="J91" i="67"/>
  <c r="J86" i="71"/>
  <c r="J84" i="70"/>
  <c r="J91" i="69"/>
  <c r="J80" i="66"/>
  <c r="J88" i="65"/>
  <c r="I86" i="72"/>
  <c r="I49" i="66"/>
  <c r="I56" i="69"/>
  <c r="I33" i="65"/>
  <c r="I86" i="74"/>
  <c r="I49" i="68"/>
  <c r="I82" i="71"/>
  <c r="I61" i="67"/>
  <c r="I79" i="70"/>
  <c r="W41" i="62"/>
  <c r="AR41" i="62"/>
  <c r="H70" i="72"/>
  <c r="H20" i="70"/>
  <c r="H73" i="68"/>
  <c r="H75" i="66"/>
  <c r="H93" i="65"/>
  <c r="H63" i="74"/>
  <c r="H69" i="69"/>
  <c r="H20" i="71"/>
  <c r="H60" i="67"/>
  <c r="H11" i="74"/>
  <c r="H73" i="69"/>
  <c r="H7" i="70"/>
  <c r="H13" i="72"/>
  <c r="H68" i="65"/>
  <c r="H57" i="66"/>
  <c r="H7" i="71"/>
  <c r="H80" i="67"/>
  <c r="H56" i="68"/>
  <c r="AO52" i="62"/>
  <c r="S52" i="62"/>
  <c r="C11" i="70"/>
  <c r="C11" i="71"/>
  <c r="C26" i="72"/>
  <c r="C74" i="69"/>
  <c r="C69" i="66"/>
  <c r="AU53" i="62"/>
  <c r="C18" i="74"/>
  <c r="C69" i="65"/>
  <c r="C78" i="67"/>
  <c r="C69" i="68"/>
  <c r="D64" i="72"/>
  <c r="D60" i="66"/>
  <c r="D106" i="66" s="1"/>
  <c r="I106" i="66" s="1"/>
  <c r="D68" i="69"/>
  <c r="D92" i="65"/>
  <c r="D64" i="67"/>
  <c r="D106" i="67" s="1"/>
  <c r="I106" i="67" s="1"/>
  <c r="D67" i="74"/>
  <c r="D21" i="71"/>
  <c r="D21" i="70"/>
  <c r="D61" i="68"/>
  <c r="AV57" i="62"/>
  <c r="E38" i="65"/>
  <c r="E35" i="70"/>
  <c r="E12" i="67"/>
  <c r="E25" i="71"/>
  <c r="E36" i="68"/>
  <c r="E45" i="72"/>
  <c r="E42" i="74"/>
  <c r="AW31" i="62"/>
  <c r="E11" i="69"/>
  <c r="E38" i="66"/>
  <c r="H72" i="65"/>
  <c r="H51" i="74"/>
  <c r="H29" i="72"/>
  <c r="H24" i="70"/>
  <c r="H77" i="68"/>
  <c r="H29" i="71"/>
  <c r="H65" i="69"/>
  <c r="H54" i="67"/>
  <c r="H71" i="66"/>
  <c r="I53" i="69"/>
  <c r="I47" i="71"/>
  <c r="I53" i="74"/>
  <c r="I53" i="67"/>
  <c r="I29" i="66"/>
  <c r="I53" i="72"/>
  <c r="I29" i="68"/>
  <c r="I45" i="70"/>
  <c r="I50" i="65"/>
  <c r="K23" i="65"/>
  <c r="K41" i="69"/>
  <c r="K42" i="71"/>
  <c r="K48" i="68"/>
  <c r="K55" i="72"/>
  <c r="K49" i="70"/>
  <c r="K54" i="74"/>
  <c r="K51" i="66"/>
  <c r="K38" i="67"/>
  <c r="AO77" i="62"/>
  <c r="S77" i="62"/>
  <c r="H13" i="74"/>
  <c r="H12" i="72"/>
  <c r="H46" i="67"/>
  <c r="H33" i="69"/>
  <c r="H10" i="68"/>
  <c r="H58" i="70"/>
  <c r="H10" i="65"/>
  <c r="H58" i="71"/>
  <c r="H11" i="66"/>
  <c r="K58" i="71"/>
  <c r="K46" i="67"/>
  <c r="K12" i="72"/>
  <c r="K13" i="74"/>
  <c r="K10" i="65"/>
  <c r="K10" i="68"/>
  <c r="K11" i="66"/>
  <c r="K33" i="69"/>
  <c r="K58" i="70"/>
  <c r="J36" i="71"/>
  <c r="J16" i="69"/>
  <c r="J40" i="70"/>
  <c r="J18" i="72"/>
  <c r="J8" i="66"/>
  <c r="J8" i="68"/>
  <c r="J11" i="65"/>
  <c r="J17" i="74"/>
  <c r="J15" i="67"/>
  <c r="K56" i="65"/>
  <c r="K8" i="69"/>
  <c r="K19" i="70"/>
  <c r="K21" i="66"/>
  <c r="K8" i="67"/>
  <c r="K25" i="72"/>
  <c r="K23" i="71"/>
  <c r="K24" i="74"/>
  <c r="K20" i="68"/>
  <c r="J12" i="65"/>
  <c r="J7" i="66"/>
  <c r="J8" i="74"/>
  <c r="J35" i="71"/>
  <c r="J12" i="69"/>
  <c r="J10" i="67"/>
  <c r="J31" i="70"/>
  <c r="J8" i="72"/>
  <c r="J7" i="68"/>
  <c r="E65" i="68"/>
  <c r="E9" i="70"/>
  <c r="E9" i="71"/>
  <c r="E66" i="65"/>
  <c r="E82" i="69"/>
  <c r="E19" i="72"/>
  <c r="E23" i="74"/>
  <c r="E65" i="66"/>
  <c r="E75" i="67"/>
  <c r="AW52" i="62"/>
  <c r="H64" i="71"/>
  <c r="H58" i="72"/>
  <c r="H61" i="74"/>
  <c r="H23" i="66"/>
  <c r="H19" i="65"/>
  <c r="H47" i="69"/>
  <c r="H72" i="70"/>
  <c r="H52" i="67"/>
  <c r="H23" i="68"/>
  <c r="K41" i="67"/>
  <c r="K45" i="65"/>
  <c r="K54" i="66"/>
  <c r="K33" i="74"/>
  <c r="K80" i="71"/>
  <c r="K34" i="72"/>
  <c r="K55" i="68"/>
  <c r="K74" i="70"/>
  <c r="K54" i="69"/>
  <c r="K90" i="71"/>
  <c r="K33" i="66"/>
  <c r="K33" i="68"/>
  <c r="I67" i="72"/>
  <c r="I69" i="74"/>
  <c r="I78" i="70"/>
  <c r="I56" i="67"/>
  <c r="I33" i="68"/>
  <c r="I33" i="66"/>
  <c r="I78" i="71"/>
  <c r="I18" i="65"/>
  <c r="I61" i="69"/>
  <c r="H88" i="74"/>
  <c r="H75" i="69"/>
  <c r="H46" i="65"/>
  <c r="H88" i="72"/>
  <c r="H89" i="70"/>
  <c r="H82" i="68"/>
  <c r="H82" i="66"/>
  <c r="H89" i="71"/>
  <c r="H82" i="67"/>
  <c r="H45" i="69"/>
  <c r="H79" i="68"/>
  <c r="H79" i="66"/>
  <c r="H30" i="67"/>
  <c r="H83" i="74"/>
  <c r="H32" i="70"/>
  <c r="H83" i="72"/>
  <c r="H38" i="71"/>
  <c r="H96" i="65"/>
  <c r="K52" i="67"/>
  <c r="K23" i="66"/>
  <c r="K19" i="65"/>
  <c r="K47" i="69"/>
  <c r="K64" i="71"/>
  <c r="K23" i="68"/>
  <c r="K61" i="74"/>
  <c r="K72" i="70"/>
  <c r="K58" i="72"/>
  <c r="C22" i="69"/>
  <c r="C46" i="74"/>
  <c r="C13" i="66"/>
  <c r="C38" i="70"/>
  <c r="C42" i="72"/>
  <c r="C15" i="65"/>
  <c r="C24" i="67"/>
  <c r="C13" i="68"/>
  <c r="C39" i="71"/>
  <c r="H76" i="70"/>
  <c r="H91" i="72"/>
  <c r="H87" i="74"/>
  <c r="H97" i="65"/>
  <c r="AA56" i="62"/>
  <c r="AS56" i="62"/>
  <c r="I70" i="69"/>
  <c r="I52" i="68"/>
  <c r="I66" i="67"/>
  <c r="I38" i="72"/>
  <c r="I104" i="65"/>
  <c r="I40" i="74"/>
  <c r="I71" i="70"/>
  <c r="I52" i="66"/>
  <c r="I73" i="71"/>
  <c r="E15" i="69"/>
  <c r="E103" i="65"/>
  <c r="E60" i="71"/>
  <c r="E66" i="70"/>
  <c r="E63" i="68"/>
  <c r="E18" i="67"/>
  <c r="E63" i="66"/>
  <c r="E66" i="74"/>
  <c r="E63" i="72"/>
  <c r="J38" i="68"/>
  <c r="J60" i="72"/>
  <c r="J33" i="67"/>
  <c r="J55" i="74"/>
  <c r="J31" i="65"/>
  <c r="J60" i="70"/>
  <c r="J36" i="66"/>
  <c r="J49" i="69"/>
  <c r="J70" i="71"/>
  <c r="J96" i="65"/>
  <c r="J32" i="70"/>
  <c r="J79" i="66"/>
  <c r="J83" i="72"/>
  <c r="J83" i="74"/>
  <c r="J45" i="69"/>
  <c r="J38" i="71"/>
  <c r="J30" i="67"/>
  <c r="J79" i="68"/>
  <c r="K34" i="74"/>
  <c r="K74" i="71"/>
  <c r="K32" i="68"/>
  <c r="K30" i="72"/>
  <c r="K25" i="69"/>
  <c r="K73" i="70"/>
  <c r="K40" i="67"/>
  <c r="K39" i="65"/>
  <c r="K31" i="66"/>
  <c r="K45" i="69"/>
  <c r="K83" i="72"/>
  <c r="K32" i="70"/>
  <c r="K83" i="74"/>
  <c r="K79" i="68"/>
  <c r="K79" i="66"/>
  <c r="K38" i="71"/>
  <c r="K96" i="65"/>
  <c r="K30" i="67"/>
  <c r="D42" i="66"/>
  <c r="D62" i="71"/>
  <c r="D23" i="67"/>
  <c r="D42" i="68"/>
  <c r="D27" i="72"/>
  <c r="D101" i="65"/>
  <c r="D27" i="74"/>
  <c r="D34" i="69"/>
  <c r="AV77" i="62"/>
  <c r="D61" i="70"/>
  <c r="AW19" i="62"/>
  <c r="E27" i="70"/>
  <c r="E36" i="74"/>
  <c r="E22" i="65"/>
  <c r="E46" i="68"/>
  <c r="E31" i="67"/>
  <c r="E23" i="69"/>
  <c r="E46" i="66"/>
  <c r="E36" i="72"/>
  <c r="E28" i="71"/>
  <c r="H17" i="70"/>
  <c r="H25" i="65"/>
  <c r="H28" i="72"/>
  <c r="H37" i="69"/>
  <c r="H30" i="74"/>
  <c r="H17" i="71"/>
  <c r="H26" i="67"/>
  <c r="H43" i="66"/>
  <c r="H43" i="68"/>
  <c r="K53" i="69"/>
  <c r="K53" i="72"/>
  <c r="K29" i="68"/>
  <c r="K47" i="71"/>
  <c r="K45" i="70"/>
  <c r="K53" i="74"/>
  <c r="K53" i="67"/>
  <c r="K50" i="65"/>
  <c r="K29" i="66"/>
  <c r="J91" i="66"/>
  <c r="J84" i="72"/>
  <c r="J43" i="71"/>
  <c r="J82" i="74"/>
  <c r="J92" i="67"/>
  <c r="J92" i="69"/>
  <c r="J91" i="65"/>
  <c r="J36" i="70"/>
  <c r="J91" i="68"/>
  <c r="J23" i="66"/>
  <c r="J52" i="67"/>
  <c r="J58" i="72"/>
  <c r="J47" i="69"/>
  <c r="J19" i="65"/>
  <c r="J61" i="74"/>
  <c r="J72" i="70"/>
  <c r="J23" i="68"/>
  <c r="J64" i="71"/>
  <c r="E67" i="74"/>
  <c r="E60" i="66"/>
  <c r="E21" i="70"/>
  <c r="E21" i="71"/>
  <c r="AW57" i="62"/>
  <c r="E92" i="65"/>
  <c r="E64" i="72"/>
  <c r="E61" i="68"/>
  <c r="E68" i="69"/>
  <c r="E64" i="67"/>
  <c r="E10" i="65"/>
  <c r="AW9" i="62"/>
  <c r="E10" i="68"/>
  <c r="E58" i="71"/>
  <c r="E46" i="67"/>
  <c r="E13" i="74"/>
  <c r="E33" i="69"/>
  <c r="E12" i="72"/>
  <c r="E11" i="66"/>
  <c r="E58" i="70"/>
  <c r="K71" i="68"/>
  <c r="K16" i="71"/>
  <c r="K35" i="72"/>
  <c r="K94" i="65"/>
  <c r="K70" i="66"/>
  <c r="K93" i="69"/>
  <c r="K16" i="70"/>
  <c r="K28" i="74"/>
  <c r="K93" i="67"/>
  <c r="H60" i="69"/>
  <c r="H87" i="71"/>
  <c r="H74" i="74"/>
  <c r="H48" i="66"/>
  <c r="H47" i="68"/>
  <c r="H73" i="67"/>
  <c r="H91" i="70"/>
  <c r="H74" i="72"/>
  <c r="H20" i="65"/>
  <c r="C20" i="72"/>
  <c r="AU34" i="62"/>
  <c r="C41" i="65"/>
  <c r="C35" i="69"/>
  <c r="C34" i="66"/>
  <c r="C34" i="68"/>
  <c r="C19" i="74"/>
  <c r="C67" i="71"/>
  <c r="C42" i="67"/>
  <c r="C69" i="70"/>
  <c r="AU41" i="62"/>
  <c r="C44" i="72"/>
  <c r="C62" i="70"/>
  <c r="C28" i="66"/>
  <c r="C34" i="67"/>
  <c r="C68" i="67"/>
  <c r="C67" i="69"/>
  <c r="AA52" i="62"/>
  <c r="AS52" i="62"/>
  <c r="J77" i="70"/>
  <c r="J85" i="69"/>
  <c r="J85" i="74"/>
  <c r="J78" i="68"/>
  <c r="J73" i="72"/>
  <c r="J71" i="67"/>
  <c r="J82" i="65"/>
  <c r="J84" i="71"/>
  <c r="J78" i="66"/>
  <c r="J81" i="70"/>
  <c r="J76" i="71"/>
  <c r="J72" i="72"/>
  <c r="J70" i="74"/>
  <c r="J61" i="65"/>
  <c r="J84" i="67"/>
  <c r="J72" i="69"/>
  <c r="J84" i="66"/>
  <c r="J84" i="68"/>
  <c r="K21" i="69"/>
  <c r="K48" i="70"/>
  <c r="K18" i="68"/>
  <c r="K48" i="74"/>
  <c r="K16" i="65"/>
  <c r="K20" i="66"/>
  <c r="K48" i="72"/>
  <c r="K52" i="71"/>
  <c r="K21" i="67"/>
  <c r="F37" i="68"/>
  <c r="F64" i="69"/>
  <c r="F35" i="65"/>
  <c r="AX28" i="62"/>
  <c r="F67" i="67"/>
  <c r="F57" i="74"/>
  <c r="F82" i="70"/>
  <c r="F37" i="66"/>
  <c r="F57" i="72"/>
  <c r="F79" i="71"/>
  <c r="J13" i="70"/>
  <c r="J68" i="72"/>
  <c r="J73" i="65"/>
  <c r="J76" i="67"/>
  <c r="J13" i="71"/>
  <c r="J74" i="66"/>
  <c r="J71" i="69"/>
  <c r="J71" i="74"/>
  <c r="J74" i="68"/>
  <c r="J73" i="70"/>
  <c r="J31" i="66"/>
  <c r="J34" i="74"/>
  <c r="J25" i="69"/>
  <c r="J30" i="72"/>
  <c r="J32" i="68"/>
  <c r="J39" i="65"/>
  <c r="J74" i="71"/>
  <c r="J40" i="67"/>
  <c r="J25" i="74"/>
  <c r="J39" i="69"/>
  <c r="J57" i="65"/>
  <c r="J17" i="66"/>
  <c r="J17" i="68"/>
  <c r="J27" i="67"/>
  <c r="J21" i="72"/>
  <c r="J65" i="71"/>
  <c r="J51" i="70"/>
  <c r="H10" i="67"/>
  <c r="H31" i="70"/>
  <c r="H12" i="69"/>
  <c r="H7" i="66"/>
  <c r="H12" i="65"/>
  <c r="H35" i="71"/>
  <c r="H8" i="72"/>
  <c r="H7" i="68"/>
  <c r="H8" i="74"/>
  <c r="J42" i="72"/>
  <c r="J24" i="67"/>
  <c r="J38" i="70"/>
  <c r="J22" i="69"/>
  <c r="J39" i="71"/>
  <c r="J46" i="74"/>
  <c r="J13" i="68"/>
  <c r="J13" i="66"/>
  <c r="J15" i="65"/>
  <c r="J37" i="72"/>
  <c r="J77" i="67"/>
  <c r="J10" i="71"/>
  <c r="J55" i="66"/>
  <c r="J10" i="70"/>
  <c r="J67" i="65"/>
  <c r="J78" i="69"/>
  <c r="J29" i="74"/>
  <c r="J54" i="68"/>
  <c r="I37" i="66"/>
  <c r="I37" i="68"/>
  <c r="I64" i="69"/>
  <c r="I79" i="71"/>
  <c r="I67" i="67"/>
  <c r="I82" i="70"/>
  <c r="I57" i="72"/>
  <c r="I57" i="74"/>
  <c r="I35" i="65"/>
  <c r="K91" i="72"/>
  <c r="K77" i="71"/>
  <c r="K97" i="65"/>
  <c r="K68" i="66"/>
  <c r="K68" i="68"/>
  <c r="K83" i="69"/>
  <c r="K87" i="74"/>
  <c r="K83" i="67"/>
  <c r="K76" i="70"/>
  <c r="L33" i="65"/>
  <c r="L49" i="66"/>
  <c r="L86" i="74"/>
  <c r="L86" i="72"/>
  <c r="L82" i="71"/>
  <c r="L79" i="70"/>
  <c r="L49" i="68"/>
  <c r="L61" i="67"/>
  <c r="L56" i="69"/>
  <c r="K55" i="65"/>
  <c r="D27" i="71"/>
  <c r="D69" i="72"/>
  <c r="D76" i="66"/>
  <c r="D67" i="69"/>
  <c r="AV56" i="62"/>
  <c r="D28" i="70"/>
  <c r="D71" i="65"/>
  <c r="D68" i="67"/>
  <c r="D59" i="74"/>
  <c r="D76" i="68"/>
  <c r="AX57" i="62"/>
  <c r="F60" i="66"/>
  <c r="F68" i="69"/>
  <c r="F67" i="74"/>
  <c r="F21" i="70"/>
  <c r="F92" i="65"/>
  <c r="F64" i="72"/>
  <c r="F61" i="68"/>
  <c r="F21" i="71"/>
  <c r="F64" i="67"/>
  <c r="E37" i="66"/>
  <c r="E79" i="71"/>
  <c r="E67" i="67"/>
  <c r="AW28" i="62"/>
  <c r="E37" i="68"/>
  <c r="E64" i="69"/>
  <c r="E57" i="72"/>
  <c r="E57" i="74"/>
  <c r="E35" i="65"/>
  <c r="E82" i="70"/>
  <c r="K62" i="71"/>
  <c r="K27" i="72"/>
  <c r="K27" i="74"/>
  <c r="K34" i="69"/>
  <c r="K101" i="65"/>
  <c r="K61" i="70"/>
  <c r="K23" i="67"/>
  <c r="K42" i="68"/>
  <c r="K42" i="66"/>
  <c r="K66" i="67"/>
  <c r="K71" i="70"/>
  <c r="K104" i="65"/>
  <c r="K52" i="66"/>
  <c r="K40" i="74"/>
  <c r="K70" i="69"/>
  <c r="K38" i="72"/>
  <c r="K52" i="68"/>
  <c r="K73" i="71"/>
  <c r="F58" i="65" l="1"/>
  <c r="F50" i="69"/>
  <c r="D106" i="74"/>
  <c r="I106" i="74" s="1"/>
  <c r="C69" i="72"/>
  <c r="C71" i="65"/>
  <c r="C76" i="68"/>
  <c r="K78" i="71"/>
  <c r="K9" i="65"/>
  <c r="K48" i="65"/>
  <c r="H7" i="74"/>
  <c r="C21" i="70"/>
  <c r="C92" i="65"/>
  <c r="C68" i="69"/>
  <c r="I19" i="72"/>
  <c r="C60" i="68"/>
  <c r="C61" i="66"/>
  <c r="C42" i="69"/>
  <c r="C47" i="71"/>
  <c r="L14" i="66"/>
  <c r="K22" i="70"/>
  <c r="C76" i="66"/>
  <c r="C28" i="70"/>
  <c r="C27" i="71"/>
  <c r="C59" i="74"/>
  <c r="K56" i="67"/>
  <c r="K18" i="65"/>
  <c r="K10" i="72"/>
  <c r="K72" i="67"/>
  <c r="K85" i="72"/>
  <c r="K88" i="70"/>
  <c r="H33" i="74"/>
  <c r="H22" i="68"/>
  <c r="H10" i="69"/>
  <c r="C61" i="68"/>
  <c r="C60" i="66"/>
  <c r="C106" i="66" s="1"/>
  <c r="H106" i="66" s="1"/>
  <c r="C67" i="74"/>
  <c r="AU57" i="62"/>
  <c r="H67" i="74" s="1"/>
  <c r="I65" i="66"/>
  <c r="C57" i="70"/>
  <c r="C50" i="67"/>
  <c r="C55" i="71"/>
  <c r="AU44" i="62"/>
  <c r="C53" i="67"/>
  <c r="C53" i="69"/>
  <c r="L14" i="68"/>
  <c r="L69" i="71"/>
  <c r="L35" i="69"/>
  <c r="L69" i="70"/>
  <c r="F106" i="68"/>
  <c r="K106" i="68" s="1"/>
  <c r="K50" i="69"/>
  <c r="K49" i="74"/>
  <c r="K28" i="66"/>
  <c r="K69" i="71"/>
  <c r="K17" i="67"/>
  <c r="K33" i="72"/>
  <c r="L67" i="71"/>
  <c r="L41" i="65"/>
  <c r="L20" i="72"/>
  <c r="L34" i="66"/>
  <c r="C69" i="71"/>
  <c r="C49" i="74"/>
  <c r="C58" i="65"/>
  <c r="C50" i="69"/>
  <c r="H68" i="66"/>
  <c r="H83" i="69"/>
  <c r="H68" i="68"/>
  <c r="H77" i="71"/>
  <c r="K41" i="68"/>
  <c r="K68" i="70"/>
  <c r="K66" i="71"/>
  <c r="G106" i="70"/>
  <c r="L106" i="70" s="1"/>
  <c r="F106" i="66"/>
  <c r="K106" i="66" s="1"/>
  <c r="K26" i="71"/>
  <c r="K22" i="74"/>
  <c r="K29" i="67"/>
  <c r="F106" i="69"/>
  <c r="K106" i="69" s="1"/>
  <c r="K67" i="72"/>
  <c r="K69" i="74"/>
  <c r="K61" i="69"/>
  <c r="K45" i="71"/>
  <c r="K10" i="74"/>
  <c r="K9" i="68"/>
  <c r="K81" i="68"/>
  <c r="K81" i="66"/>
  <c r="K91" i="74"/>
  <c r="I75" i="67"/>
  <c r="I9" i="70"/>
  <c r="C45" i="70"/>
  <c r="C53" i="74"/>
  <c r="C50" i="65"/>
  <c r="AU39" i="62"/>
  <c r="H29" i="66" s="1"/>
  <c r="H85" i="67"/>
  <c r="L49" i="74"/>
  <c r="L13" i="67"/>
  <c r="L13" i="69"/>
  <c r="K44" i="69"/>
  <c r="K12" i="68"/>
  <c r="K10" i="66"/>
  <c r="K19" i="67"/>
  <c r="K47" i="70"/>
  <c r="K9" i="66"/>
  <c r="H105" i="65"/>
  <c r="H7" i="72"/>
  <c r="H53" i="70"/>
  <c r="H11" i="67"/>
  <c r="I66" i="65"/>
  <c r="I65" i="68"/>
  <c r="I9" i="71"/>
  <c r="I82" i="69"/>
  <c r="H73" i="66"/>
  <c r="H70" i="68"/>
  <c r="L28" i="68"/>
  <c r="L58" i="65"/>
  <c r="I76" i="72"/>
  <c r="I28" i="69"/>
  <c r="I76" i="74"/>
  <c r="I67" i="70"/>
  <c r="I28" i="65"/>
  <c r="I53" i="68"/>
  <c r="I61" i="71"/>
  <c r="I53" i="66"/>
  <c r="I35" i="67"/>
  <c r="G108" i="65"/>
  <c r="L108" i="65" s="1"/>
  <c r="C106" i="68"/>
  <c r="H106" i="68" s="1"/>
  <c r="H41" i="67"/>
  <c r="L28" i="66"/>
  <c r="L50" i="69"/>
  <c r="L44" i="72"/>
  <c r="L34" i="67"/>
  <c r="K54" i="68"/>
  <c r="K67" i="65"/>
  <c r="K10" i="70"/>
  <c r="K78" i="69"/>
  <c r="K10" i="71"/>
  <c r="K55" i="66"/>
  <c r="K29" i="74"/>
  <c r="K37" i="72"/>
  <c r="K77" i="67"/>
  <c r="L54" i="65"/>
  <c r="L30" i="71"/>
  <c r="L23" i="72"/>
  <c r="L20" i="74"/>
  <c r="H34" i="72"/>
  <c r="H55" i="68"/>
  <c r="H70" i="65"/>
  <c r="H15" i="74"/>
  <c r="H8" i="70"/>
  <c r="H8" i="71"/>
  <c r="J21" i="74"/>
  <c r="J66" i="68"/>
  <c r="J15" i="72"/>
  <c r="J65" i="67"/>
  <c r="J76" i="69"/>
  <c r="J95" i="65"/>
  <c r="J12" i="71"/>
  <c r="J64" i="66"/>
  <c r="J12" i="70"/>
  <c r="D108" i="65"/>
  <c r="I108" i="65" s="1"/>
  <c r="E106" i="74"/>
  <c r="J106" i="74" s="1"/>
  <c r="K86" i="69"/>
  <c r="K93" i="74"/>
  <c r="K93" i="71"/>
  <c r="K85" i="68"/>
  <c r="K74" i="65"/>
  <c r="K85" i="66"/>
  <c r="K93" i="72"/>
  <c r="K93" i="70"/>
  <c r="K86" i="67"/>
  <c r="I62" i="65"/>
  <c r="I61" i="66"/>
  <c r="I42" i="69"/>
  <c r="I57" i="70"/>
  <c r="I49" i="72"/>
  <c r="I60" i="68"/>
  <c r="I44" i="74"/>
  <c r="I55" i="71"/>
  <c r="I50" i="67"/>
  <c r="I54" i="65"/>
  <c r="I20" i="74"/>
  <c r="I33" i="70"/>
  <c r="I13" i="69"/>
  <c r="I30" i="71"/>
  <c r="I23" i="72"/>
  <c r="I14" i="68"/>
  <c r="I14" i="66"/>
  <c r="I13" i="67"/>
  <c r="I67" i="71"/>
  <c r="I69" i="70"/>
  <c r="I42" i="67"/>
  <c r="I20" i="72"/>
  <c r="I19" i="74"/>
  <c r="I41" i="65"/>
  <c r="I34" i="68"/>
  <c r="I34" i="66"/>
  <c r="I35" i="69"/>
  <c r="F106" i="67"/>
  <c r="K106" i="67" s="1"/>
  <c r="F106" i="71"/>
  <c r="K106" i="71" s="1"/>
  <c r="H74" i="70"/>
  <c r="H54" i="69"/>
  <c r="H45" i="65"/>
  <c r="H80" i="71"/>
  <c r="G106" i="72"/>
  <c r="L106" i="72" s="1"/>
  <c r="H85" i="66"/>
  <c r="H85" i="68"/>
  <c r="H93" i="72"/>
  <c r="H86" i="67"/>
  <c r="H93" i="71"/>
  <c r="H93" i="74"/>
  <c r="H93" i="70"/>
  <c r="H74" i="65"/>
  <c r="H86" i="69"/>
  <c r="H71" i="74"/>
  <c r="H74" i="68"/>
  <c r="H73" i="65"/>
  <c r="H68" i="72"/>
  <c r="H13" i="71"/>
  <c r="H74" i="66"/>
  <c r="H13" i="70"/>
  <c r="H71" i="69"/>
  <c r="H76" i="67"/>
  <c r="K70" i="65"/>
  <c r="K80" i="69"/>
  <c r="K8" i="70"/>
  <c r="K15" i="74"/>
  <c r="K22" i="72"/>
  <c r="K73" i="66"/>
  <c r="K8" i="71"/>
  <c r="K85" i="67"/>
  <c r="K70" i="68"/>
  <c r="L64" i="67"/>
  <c r="L21" i="70"/>
  <c r="L64" i="72"/>
  <c r="L67" i="74"/>
  <c r="L61" i="68"/>
  <c r="L21" i="71"/>
  <c r="L68" i="69"/>
  <c r="L60" i="66"/>
  <c r="L92" i="65"/>
  <c r="K36" i="67"/>
  <c r="K59" i="72"/>
  <c r="K64" i="74"/>
  <c r="K106" i="65"/>
  <c r="K33" i="71"/>
  <c r="K92" i="68"/>
  <c r="K92" i="66"/>
  <c r="K36" i="69"/>
  <c r="K30" i="70"/>
  <c r="H72" i="68"/>
  <c r="H51" i="67"/>
  <c r="H64" i="65"/>
  <c r="H87" i="70"/>
  <c r="H65" i="74"/>
  <c r="H66" i="72"/>
  <c r="H72" i="66"/>
  <c r="H85" i="71"/>
  <c r="H55" i="69"/>
  <c r="H36" i="69"/>
  <c r="H59" i="72"/>
  <c r="H33" i="71"/>
  <c r="H106" i="65"/>
  <c r="H64" i="74"/>
  <c r="H36" i="67"/>
  <c r="H92" i="66"/>
  <c r="H30" i="70"/>
  <c r="H92" i="68"/>
  <c r="K84" i="72"/>
  <c r="K91" i="65"/>
  <c r="K91" i="66"/>
  <c r="K36" i="70"/>
  <c r="K92" i="69"/>
  <c r="K82" i="74"/>
  <c r="K92" i="67"/>
  <c r="K43" i="71"/>
  <c r="K91" i="68"/>
  <c r="D106" i="70"/>
  <c r="I106" i="70" s="1"/>
  <c r="H41" i="68"/>
  <c r="H45" i="66"/>
  <c r="H32" i="74"/>
  <c r="H20" i="69"/>
  <c r="H33" i="72"/>
  <c r="H60" i="65"/>
  <c r="H68" i="70"/>
  <c r="H17" i="67"/>
  <c r="H66" i="71"/>
  <c r="H12" i="68"/>
  <c r="H22" i="74"/>
  <c r="H26" i="71"/>
  <c r="H44" i="69"/>
  <c r="H29" i="67"/>
  <c r="H10" i="66"/>
  <c r="H22" i="70"/>
  <c r="H55" i="65"/>
  <c r="H16" i="72"/>
  <c r="L49" i="72"/>
  <c r="L61" i="66"/>
  <c r="L42" i="69"/>
  <c r="L62" i="65"/>
  <c r="L50" i="67"/>
  <c r="L55" i="71"/>
  <c r="L57" i="70"/>
  <c r="L60" i="68"/>
  <c r="L44" i="74"/>
  <c r="H49" i="67"/>
  <c r="H56" i="71"/>
  <c r="H44" i="68"/>
  <c r="H78" i="74"/>
  <c r="H52" i="70"/>
  <c r="H53" i="65"/>
  <c r="H79" i="72"/>
  <c r="H40" i="66"/>
  <c r="H40" i="69"/>
  <c r="K76" i="74"/>
  <c r="K53" i="66"/>
  <c r="K28" i="69"/>
  <c r="K76" i="72"/>
  <c r="K67" i="70"/>
  <c r="K61" i="71"/>
  <c r="K28" i="65"/>
  <c r="K35" i="67"/>
  <c r="K53" i="68"/>
  <c r="C106" i="74"/>
  <c r="H106" i="74" s="1"/>
  <c r="C106" i="67"/>
  <c r="H106" i="67" s="1"/>
  <c r="J91" i="74"/>
  <c r="J81" i="66"/>
  <c r="J81" i="68"/>
  <c r="J90" i="71"/>
  <c r="J88" i="70"/>
  <c r="J48" i="65"/>
  <c r="J72" i="67"/>
  <c r="J81" i="69"/>
  <c r="J85" i="72"/>
  <c r="E82" i="68"/>
  <c r="E88" i="74"/>
  <c r="AW38" i="62"/>
  <c r="E82" i="66"/>
  <c r="E88" i="72"/>
  <c r="E46" i="65"/>
  <c r="E89" i="71"/>
  <c r="E89" i="70"/>
  <c r="E75" i="69"/>
  <c r="E82" i="67"/>
  <c r="C106" i="71"/>
  <c r="H106" i="71" s="1"/>
  <c r="E106" i="67"/>
  <c r="J106" i="67" s="1"/>
  <c r="C106" i="72"/>
  <c r="H106" i="72" s="1"/>
  <c r="E106" i="66"/>
  <c r="J106" i="66" s="1"/>
  <c r="C106" i="70"/>
  <c r="H106" i="70" s="1"/>
  <c r="K37" i="66"/>
  <c r="K64" i="69"/>
  <c r="K79" i="71"/>
  <c r="K82" i="70"/>
  <c r="K57" i="74"/>
  <c r="K35" i="65"/>
  <c r="K67" i="67"/>
  <c r="K37" i="68"/>
  <c r="K57" i="72"/>
  <c r="J64" i="72"/>
  <c r="J67" i="74"/>
  <c r="J92" i="65"/>
  <c r="J21" i="71"/>
  <c r="J64" i="67"/>
  <c r="J21" i="70"/>
  <c r="J68" i="69"/>
  <c r="J61" i="68"/>
  <c r="J60" i="66"/>
  <c r="J23" i="69"/>
  <c r="J46" i="66"/>
  <c r="J36" i="74"/>
  <c r="J46" i="68"/>
  <c r="J36" i="72"/>
  <c r="J28" i="71"/>
  <c r="J22" i="65"/>
  <c r="J27" i="70"/>
  <c r="J31" i="67"/>
  <c r="I61" i="70"/>
  <c r="I27" i="74"/>
  <c r="I23" i="67"/>
  <c r="I34" i="69"/>
  <c r="I27" i="72"/>
  <c r="I101" i="65"/>
  <c r="I42" i="66"/>
  <c r="I42" i="68"/>
  <c r="I62" i="71"/>
  <c r="F67" i="69"/>
  <c r="F76" i="68"/>
  <c r="F76" i="66"/>
  <c r="F59" i="74"/>
  <c r="F28" i="70"/>
  <c r="F69" i="72"/>
  <c r="F106" i="72" s="1"/>
  <c r="K106" i="72" s="1"/>
  <c r="F68" i="67"/>
  <c r="F27" i="71"/>
  <c r="AX56" i="62"/>
  <c r="F71" i="65"/>
  <c r="H39" i="71"/>
  <c r="H46" i="74"/>
  <c r="H13" i="68"/>
  <c r="H24" i="67"/>
  <c r="H15" i="65"/>
  <c r="H42" i="72"/>
  <c r="H38" i="70"/>
  <c r="H13" i="66"/>
  <c r="H22" i="69"/>
  <c r="C66" i="65"/>
  <c r="C23" i="74"/>
  <c r="C65" i="68"/>
  <c r="C9" i="71"/>
  <c r="C19" i="72"/>
  <c r="C65" i="66"/>
  <c r="C9" i="70"/>
  <c r="C75" i="67"/>
  <c r="AU52" i="62"/>
  <c r="C82" i="69"/>
  <c r="E50" i="69"/>
  <c r="E28" i="68"/>
  <c r="E69" i="71"/>
  <c r="E106" i="71" s="1"/>
  <c r="J106" i="71" s="1"/>
  <c r="E58" i="65"/>
  <c r="E49" i="74"/>
  <c r="AW41" i="62"/>
  <c r="E34" i="67"/>
  <c r="E28" i="66"/>
  <c r="E62" i="70"/>
  <c r="E44" i="72"/>
  <c r="H24" i="69"/>
  <c r="H25" i="67"/>
  <c r="H47" i="66"/>
  <c r="H65" i="65"/>
  <c r="H41" i="70"/>
  <c r="H48" i="71"/>
  <c r="H41" i="72"/>
  <c r="H50" i="68"/>
  <c r="H45" i="74"/>
  <c r="H51" i="66"/>
  <c r="H54" i="74"/>
  <c r="H23" i="65"/>
  <c r="H38" i="67"/>
  <c r="H49" i="70"/>
  <c r="H41" i="69"/>
  <c r="H42" i="71"/>
  <c r="H55" i="72"/>
  <c r="H48" i="68"/>
  <c r="J29" i="66"/>
  <c r="J53" i="74"/>
  <c r="J53" i="72"/>
  <c r="J53" i="69"/>
  <c r="J29" i="68"/>
  <c r="J47" i="71"/>
  <c r="J50" i="65"/>
  <c r="J45" i="70"/>
  <c r="J53" i="67"/>
  <c r="H19" i="67"/>
  <c r="H10" i="74"/>
  <c r="H9" i="65"/>
  <c r="H19" i="69"/>
  <c r="H9" i="68"/>
  <c r="H45" i="71"/>
  <c r="H10" i="72"/>
  <c r="H47" i="70"/>
  <c r="H9" i="66"/>
  <c r="K23" i="72"/>
  <c r="K13" i="69"/>
  <c r="K54" i="65"/>
  <c r="K13" i="67"/>
  <c r="K14" i="68"/>
  <c r="K20" i="74"/>
  <c r="K33" i="70"/>
  <c r="K14" i="66"/>
  <c r="K30" i="71"/>
  <c r="F106" i="70"/>
  <c r="K106" i="70" s="1"/>
  <c r="H39" i="74"/>
  <c r="H59" i="65"/>
  <c r="H18" i="66"/>
  <c r="H58" i="67"/>
  <c r="H15" i="68"/>
  <c r="H64" i="70"/>
  <c r="H51" i="72"/>
  <c r="H53" i="71"/>
  <c r="H29" i="69"/>
  <c r="H61" i="68"/>
  <c r="H21" i="71"/>
  <c r="H64" i="72"/>
  <c r="H21" i="70"/>
  <c r="E27" i="74"/>
  <c r="E42" i="68"/>
  <c r="E27" i="72"/>
  <c r="E42" i="66"/>
  <c r="E34" i="69"/>
  <c r="E62" i="71"/>
  <c r="E23" i="67"/>
  <c r="E101" i="65"/>
  <c r="AW77" i="62"/>
  <c r="E61" i="70"/>
  <c r="K29" i="72"/>
  <c r="K65" i="69"/>
  <c r="K51" i="74"/>
  <c r="K54" i="67"/>
  <c r="K29" i="71"/>
  <c r="K24" i="70"/>
  <c r="K71" i="66"/>
  <c r="K77" i="68"/>
  <c r="K72" i="65"/>
  <c r="L71" i="65"/>
  <c r="L59" i="74"/>
  <c r="L68" i="67"/>
  <c r="L69" i="72"/>
  <c r="L76" i="68"/>
  <c r="L67" i="69"/>
  <c r="L76" i="66"/>
  <c r="L28" i="70"/>
  <c r="L27" i="71"/>
  <c r="J70" i="69"/>
  <c r="J40" i="74"/>
  <c r="J38" i="72"/>
  <c r="J71" i="70"/>
  <c r="J52" i="68"/>
  <c r="J52" i="66"/>
  <c r="J104" i="65"/>
  <c r="J66" i="67"/>
  <c r="J73" i="71"/>
  <c r="L75" i="67"/>
  <c r="L66" i="65"/>
  <c r="L9" i="70"/>
  <c r="L9" i="71"/>
  <c r="L65" i="66"/>
  <c r="L23" i="74"/>
  <c r="L82" i="69"/>
  <c r="L19" i="72"/>
  <c r="L65" i="68"/>
  <c r="J34" i="71"/>
  <c r="J62" i="74"/>
  <c r="J107" i="65"/>
  <c r="J93" i="66"/>
  <c r="J34" i="70"/>
  <c r="J93" i="68"/>
  <c r="J37" i="67"/>
  <c r="J38" i="69"/>
  <c r="J65" i="72"/>
  <c r="K81" i="67"/>
  <c r="K79" i="69"/>
  <c r="K66" i="66"/>
  <c r="K64" i="68"/>
  <c r="K99" i="65"/>
  <c r="K15" i="71"/>
  <c r="K60" i="74"/>
  <c r="K15" i="70"/>
  <c r="K62" i="72"/>
  <c r="J18" i="65"/>
  <c r="J61" i="69"/>
  <c r="J69" i="74"/>
  <c r="J67" i="72"/>
  <c r="J56" i="67"/>
  <c r="J33" i="68"/>
  <c r="J78" i="71"/>
  <c r="J33" i="66"/>
  <c r="J78" i="70"/>
  <c r="H54" i="65"/>
  <c r="H14" i="68"/>
  <c r="H14" i="66"/>
  <c r="H33" i="70"/>
  <c r="H13" i="69"/>
  <c r="H23" i="72"/>
  <c r="H13" i="67"/>
  <c r="H30" i="71"/>
  <c r="H20" i="74"/>
  <c r="J87" i="72"/>
  <c r="J57" i="69"/>
  <c r="J57" i="67"/>
  <c r="J84" i="74"/>
  <c r="J50" i="66"/>
  <c r="J34" i="65"/>
  <c r="J51" i="68"/>
  <c r="J83" i="70"/>
  <c r="J83" i="71"/>
  <c r="AW27" i="62"/>
  <c r="I28" i="66"/>
  <c r="I50" i="69"/>
  <c r="I28" i="68"/>
  <c r="I34" i="67"/>
  <c r="I58" i="65"/>
  <c r="I49" i="74"/>
  <c r="I44" i="72"/>
  <c r="I69" i="71"/>
  <c r="I62" i="70"/>
  <c r="AW56" i="62"/>
  <c r="E67" i="69"/>
  <c r="E59" i="74"/>
  <c r="E76" i="66"/>
  <c r="E71" i="65"/>
  <c r="E76" i="68"/>
  <c r="E68" i="67"/>
  <c r="E27" i="71"/>
  <c r="E69" i="72"/>
  <c r="E28" i="70"/>
  <c r="H55" i="66"/>
  <c r="H29" i="74"/>
  <c r="H10" i="70"/>
  <c r="H37" i="72"/>
  <c r="H10" i="71"/>
  <c r="H54" i="68"/>
  <c r="H67" i="65"/>
  <c r="H78" i="69"/>
  <c r="H77" i="67"/>
  <c r="H42" i="69"/>
  <c r="H50" i="67"/>
  <c r="H62" i="65"/>
  <c r="H49" i="72"/>
  <c r="H57" i="70"/>
  <c r="H61" i="66"/>
  <c r="H55" i="71"/>
  <c r="H60" i="68"/>
  <c r="H44" i="74"/>
  <c r="H45" i="72"/>
  <c r="H38" i="65"/>
  <c r="H42" i="74"/>
  <c r="H35" i="70"/>
  <c r="H11" i="69"/>
  <c r="H36" i="68"/>
  <c r="H25" i="71"/>
  <c r="H38" i="66"/>
  <c r="H12" i="67"/>
  <c r="H84" i="74"/>
  <c r="H50" i="66"/>
  <c r="H51" i="68"/>
  <c r="H83" i="70"/>
  <c r="H87" i="72"/>
  <c r="AU27" i="62"/>
  <c r="H57" i="69"/>
  <c r="H34" i="65"/>
  <c r="H57" i="67"/>
  <c r="H83" i="71"/>
  <c r="H29" i="68"/>
  <c r="H45" i="70"/>
  <c r="H50" i="65"/>
  <c r="H31" i="67"/>
  <c r="H46" i="66"/>
  <c r="H27" i="70"/>
  <c r="H46" i="68"/>
  <c r="H36" i="72"/>
  <c r="H28" i="71"/>
  <c r="H36" i="74"/>
  <c r="H22" i="65"/>
  <c r="H23" i="69"/>
  <c r="H18" i="65"/>
  <c r="H78" i="70"/>
  <c r="H33" i="66"/>
  <c r="H78" i="71"/>
  <c r="H56" i="67"/>
  <c r="H67" i="72"/>
  <c r="H33" i="68"/>
  <c r="H69" i="74"/>
  <c r="H61" i="69"/>
  <c r="J57" i="74"/>
  <c r="J57" i="72"/>
  <c r="J35" i="65"/>
  <c r="J67" i="67"/>
  <c r="J37" i="66"/>
  <c r="J64" i="69"/>
  <c r="J79" i="71"/>
  <c r="J37" i="68"/>
  <c r="J82" i="70"/>
  <c r="K60" i="66"/>
  <c r="K21" i="71"/>
  <c r="K64" i="72"/>
  <c r="K68" i="69"/>
  <c r="K21" i="70"/>
  <c r="K61" i="68"/>
  <c r="K92" i="65"/>
  <c r="K67" i="74"/>
  <c r="K64" i="67"/>
  <c r="I71" i="65"/>
  <c r="I68" i="67"/>
  <c r="I76" i="68"/>
  <c r="I67" i="69"/>
  <c r="I76" i="66"/>
  <c r="I27" i="71"/>
  <c r="I59" i="74"/>
  <c r="I28" i="70"/>
  <c r="I69" i="72"/>
  <c r="H59" i="74"/>
  <c r="H27" i="71"/>
  <c r="H76" i="66"/>
  <c r="H69" i="72"/>
  <c r="H71" i="65"/>
  <c r="H67" i="69"/>
  <c r="H28" i="70"/>
  <c r="H68" i="67"/>
  <c r="H76" i="68"/>
  <c r="F66" i="65"/>
  <c r="AX52" i="62"/>
  <c r="F65" i="66"/>
  <c r="F19" i="72"/>
  <c r="F65" i="68"/>
  <c r="F9" i="71"/>
  <c r="F75" i="67"/>
  <c r="F23" i="74"/>
  <c r="F9" i="70"/>
  <c r="F82" i="69"/>
  <c r="H50" i="69"/>
  <c r="H44" i="72"/>
  <c r="H34" i="67"/>
  <c r="H62" i="70"/>
  <c r="H28" i="66"/>
  <c r="H49" i="74"/>
  <c r="H28" i="68"/>
  <c r="H69" i="71"/>
  <c r="H58" i="65"/>
  <c r="H69" i="70"/>
  <c r="H67" i="71"/>
  <c r="H41" i="65"/>
  <c r="H19" i="74"/>
  <c r="H34" i="68"/>
  <c r="H42" i="67"/>
  <c r="H35" i="69"/>
  <c r="H20" i="72"/>
  <c r="H34" i="66"/>
  <c r="J58" i="70"/>
  <c r="J33" i="69"/>
  <c r="J12" i="72"/>
  <c r="J11" i="66"/>
  <c r="J46" i="67"/>
  <c r="J10" i="65"/>
  <c r="J10" i="68"/>
  <c r="J58" i="71"/>
  <c r="J13" i="74"/>
  <c r="J66" i="74"/>
  <c r="J63" i="66"/>
  <c r="J63" i="68"/>
  <c r="J66" i="70"/>
  <c r="J63" i="72"/>
  <c r="J18" i="67"/>
  <c r="J60" i="71"/>
  <c r="J103" i="65"/>
  <c r="J15" i="69"/>
  <c r="J65" i="68"/>
  <c r="J75" i="67"/>
  <c r="J65" i="66"/>
  <c r="J66" i="65"/>
  <c r="J23" i="74"/>
  <c r="J9" i="71"/>
  <c r="J82" i="69"/>
  <c r="J9" i="70"/>
  <c r="J19" i="72"/>
  <c r="C42" i="66"/>
  <c r="C62" i="71"/>
  <c r="C27" i="72"/>
  <c r="C61" i="70"/>
  <c r="C101" i="65"/>
  <c r="C23" i="67"/>
  <c r="AU77" i="62"/>
  <c r="C27" i="74"/>
  <c r="C42" i="68"/>
  <c r="C34" i="69"/>
  <c r="J42" i="74"/>
  <c r="J38" i="65"/>
  <c r="J12" i="67"/>
  <c r="J38" i="66"/>
  <c r="J45" i="72"/>
  <c r="J36" i="68"/>
  <c r="J35" i="70"/>
  <c r="J25" i="71"/>
  <c r="J11" i="69"/>
  <c r="I21" i="70"/>
  <c r="I68" i="69"/>
  <c r="I21" i="71"/>
  <c r="I92" i="65"/>
  <c r="I60" i="66"/>
  <c r="I61" i="68"/>
  <c r="I64" i="67"/>
  <c r="I67" i="74"/>
  <c r="I64" i="72"/>
  <c r="H26" i="72"/>
  <c r="H18" i="74"/>
  <c r="H11" i="71"/>
  <c r="H74" i="69"/>
  <c r="H11" i="70"/>
  <c r="H69" i="68"/>
  <c r="H78" i="67"/>
  <c r="H69" i="66"/>
  <c r="H69" i="65"/>
  <c r="E106" i="69"/>
  <c r="J106" i="69" s="1"/>
  <c r="K42" i="67"/>
  <c r="K20" i="72"/>
  <c r="K67" i="71"/>
  <c r="K34" i="68"/>
  <c r="K19" i="74"/>
  <c r="K69" i="70"/>
  <c r="K35" i="69"/>
  <c r="K34" i="66"/>
  <c r="K41" i="65"/>
  <c r="J65" i="69"/>
  <c r="J71" i="66"/>
  <c r="J24" i="70"/>
  <c r="J54" i="67"/>
  <c r="J29" i="71"/>
  <c r="J51" i="74"/>
  <c r="J29" i="72"/>
  <c r="J72" i="65"/>
  <c r="J77" i="68"/>
  <c r="H39" i="70"/>
  <c r="H49" i="71"/>
  <c r="H9" i="67"/>
  <c r="H78" i="72"/>
  <c r="H75" i="74"/>
  <c r="H9" i="69"/>
  <c r="H77" i="66"/>
  <c r="H30" i="65"/>
  <c r="H75" i="68"/>
  <c r="H51" i="65"/>
  <c r="H62" i="69"/>
  <c r="H37" i="70"/>
  <c r="H32" i="71"/>
  <c r="H19" i="66"/>
  <c r="H35" i="74"/>
  <c r="H32" i="72"/>
  <c r="H19" i="68"/>
  <c r="H63" i="67"/>
  <c r="K82" i="66"/>
  <c r="K89" i="70"/>
  <c r="K88" i="72"/>
  <c r="K89" i="71"/>
  <c r="K88" i="74"/>
  <c r="K82" i="67"/>
  <c r="K46" i="65"/>
  <c r="K75" i="69"/>
  <c r="K82" i="68"/>
  <c r="K56" i="68"/>
  <c r="K11" i="74"/>
  <c r="K7" i="71"/>
  <c r="K7" i="70"/>
  <c r="K68" i="65"/>
  <c r="K80" i="67"/>
  <c r="K73" i="69"/>
  <c r="K57" i="66"/>
  <c r="K13" i="72"/>
  <c r="F106" i="74"/>
  <c r="K106" i="74" s="1"/>
  <c r="K46" i="68"/>
  <c r="K36" i="74"/>
  <c r="K46" i="66"/>
  <c r="K27" i="70"/>
  <c r="K23" i="69"/>
  <c r="K31" i="67"/>
  <c r="K22" i="65"/>
  <c r="K28" i="71"/>
  <c r="K36" i="72"/>
  <c r="E10" i="74"/>
  <c r="E45" i="71"/>
  <c r="E9" i="66"/>
  <c r="E10" i="72"/>
  <c r="E19" i="69"/>
  <c r="E19" i="67"/>
  <c r="AW8" i="62"/>
  <c r="E9" i="65"/>
  <c r="E47" i="70"/>
  <c r="E9" i="68"/>
  <c r="K49" i="66"/>
  <c r="K56" i="69"/>
  <c r="K82" i="71"/>
  <c r="K49" i="68"/>
  <c r="K61" i="67"/>
  <c r="K86" i="72"/>
  <c r="K79" i="70"/>
  <c r="K86" i="74"/>
  <c r="K33" i="65"/>
  <c r="H73" i="72"/>
  <c r="H71" i="67"/>
  <c r="H77" i="70"/>
  <c r="H85" i="69"/>
  <c r="H78" i="66"/>
  <c r="H85" i="74"/>
  <c r="H78" i="68"/>
  <c r="H84" i="71"/>
  <c r="H82" i="65"/>
  <c r="H50" i="74"/>
  <c r="H55" i="70"/>
  <c r="H31" i="69"/>
  <c r="H13" i="65"/>
  <c r="H50" i="72"/>
  <c r="H28" i="67"/>
  <c r="H21" i="68"/>
  <c r="H15" i="66"/>
  <c r="H57" i="71"/>
  <c r="J31" i="69"/>
  <c r="J15" i="66"/>
  <c r="J28" i="67"/>
  <c r="J21" i="68"/>
  <c r="J57" i="71"/>
  <c r="J50" i="74"/>
  <c r="J13" i="65"/>
  <c r="J55" i="70"/>
  <c r="J50" i="72"/>
  <c r="J61" i="71"/>
  <c r="J28" i="65"/>
  <c r="J76" i="72"/>
  <c r="J67" i="70"/>
  <c r="J53" i="66"/>
  <c r="J35" i="67"/>
  <c r="J28" i="69"/>
  <c r="J76" i="74"/>
  <c r="J53" i="68"/>
  <c r="H66" i="74"/>
  <c r="H66" i="70"/>
  <c r="H15" i="69"/>
  <c r="H63" i="68"/>
  <c r="H103" i="65"/>
  <c r="H63" i="66"/>
  <c r="H18" i="67"/>
  <c r="H63" i="72"/>
  <c r="H60" i="71"/>
  <c r="J59" i="72"/>
  <c r="J36" i="67"/>
  <c r="J30" i="70"/>
  <c r="J36" i="69"/>
  <c r="J92" i="68"/>
  <c r="J106" i="65"/>
  <c r="J64" i="74"/>
  <c r="J92" i="66"/>
  <c r="J33" i="71"/>
  <c r="J58" i="67"/>
  <c r="J29" i="69"/>
  <c r="J53" i="71"/>
  <c r="J39" i="74"/>
  <c r="J59" i="65"/>
  <c r="J15" i="68"/>
  <c r="J51" i="72"/>
  <c r="J18" i="66"/>
  <c r="J64" i="70"/>
  <c r="E106" i="68"/>
  <c r="J106" i="68" s="1"/>
  <c r="D106" i="72"/>
  <c r="I106" i="72" s="1"/>
  <c r="C106" i="69"/>
  <c r="H106" i="69" s="1"/>
  <c r="H35" i="67"/>
  <c r="H76" i="72"/>
  <c r="H53" i="66"/>
  <c r="H67" i="70"/>
  <c r="H28" i="65"/>
  <c r="H61" i="71"/>
  <c r="H53" i="68"/>
  <c r="H28" i="69"/>
  <c r="H76" i="74"/>
  <c r="H35" i="65"/>
  <c r="H57" i="72"/>
  <c r="H67" i="67"/>
  <c r="H37" i="66"/>
  <c r="H64" i="69"/>
  <c r="H37" i="68"/>
  <c r="H79" i="71"/>
  <c r="H82" i="70"/>
  <c r="H57" i="74"/>
  <c r="H53" i="69" l="1"/>
  <c r="H53" i="74"/>
  <c r="H60" i="66"/>
  <c r="H68" i="69"/>
  <c r="H92" i="65"/>
  <c r="H64" i="67"/>
  <c r="H53" i="67"/>
  <c r="H53" i="72"/>
  <c r="H47" i="71"/>
  <c r="C108" i="65"/>
  <c r="H108" i="65" s="1"/>
  <c r="F108" i="65"/>
  <c r="K108" i="65" s="1"/>
  <c r="E108" i="65"/>
  <c r="J108" i="65" s="1"/>
  <c r="J82" i="67"/>
  <c r="J89" i="71"/>
  <c r="J82" i="68"/>
  <c r="J89" i="70"/>
  <c r="J46" i="65"/>
  <c r="J75" i="69"/>
  <c r="J88" i="74"/>
  <c r="J82" i="66"/>
  <c r="J88" i="72"/>
  <c r="H27" i="72"/>
  <c r="H61" i="70"/>
  <c r="H62" i="71"/>
  <c r="H42" i="66"/>
  <c r="H42" i="68"/>
  <c r="H34" i="69"/>
  <c r="H27" i="74"/>
  <c r="H101" i="65"/>
  <c r="H23" i="67"/>
  <c r="K23" i="74"/>
  <c r="K75" i="67"/>
  <c r="K65" i="66"/>
  <c r="K66" i="65"/>
  <c r="K19" i="72"/>
  <c r="K65" i="68"/>
  <c r="K9" i="70"/>
  <c r="K82" i="69"/>
  <c r="K9" i="71"/>
  <c r="J62" i="71"/>
  <c r="J27" i="74"/>
  <c r="J23" i="67"/>
  <c r="J27" i="72"/>
  <c r="J101" i="65"/>
  <c r="J42" i="66"/>
  <c r="J42" i="68"/>
  <c r="J34" i="69"/>
  <c r="J61" i="70"/>
  <c r="H23" i="74"/>
  <c r="H75" i="67"/>
  <c r="H19" i="72"/>
  <c r="H9" i="71"/>
  <c r="H65" i="66"/>
  <c r="H65" i="68"/>
  <c r="H82" i="69"/>
  <c r="H9" i="70"/>
  <c r="H66" i="65"/>
  <c r="J19" i="69"/>
  <c r="J10" i="74"/>
  <c r="J9" i="66"/>
  <c r="J19" i="67"/>
  <c r="J45" i="71"/>
  <c r="J9" i="65"/>
  <c r="J9" i="68"/>
  <c r="J47" i="70"/>
  <c r="J10" i="72"/>
  <c r="H49" i="68"/>
  <c r="H79" i="70"/>
  <c r="H86" i="72"/>
  <c r="H33" i="65"/>
  <c r="H61" i="67"/>
  <c r="H82" i="71"/>
  <c r="H49" i="66"/>
  <c r="H86" i="74"/>
  <c r="H56" i="69"/>
  <c r="J76" i="66"/>
  <c r="J69" i="72"/>
  <c r="J67" i="69"/>
  <c r="J71" i="65"/>
  <c r="J68" i="67"/>
  <c r="J28" i="70"/>
  <c r="J27" i="71"/>
  <c r="J76" i="68"/>
  <c r="J59" i="74"/>
  <c r="J82" i="71"/>
  <c r="J86" i="74"/>
  <c r="J49" i="66"/>
  <c r="J49" i="68"/>
  <c r="J86" i="72"/>
  <c r="J61" i="67"/>
  <c r="J33" i="65"/>
  <c r="J79" i="70"/>
  <c r="J56" i="69"/>
  <c r="E106" i="72"/>
  <c r="J106" i="72" s="1"/>
  <c r="J49" i="74"/>
  <c r="J44" i="72"/>
  <c r="J69" i="71"/>
  <c r="J62" i="70"/>
  <c r="J50" i="69"/>
  <c r="J34" i="67"/>
  <c r="J58" i="65"/>
  <c r="J28" i="66"/>
  <c r="J28" i="68"/>
  <c r="K76" i="68"/>
  <c r="K27" i="71"/>
  <c r="K69" i="72"/>
  <c r="K67" i="69"/>
  <c r="K71" i="65"/>
  <c r="K28" i="70"/>
  <c r="K59" i="74"/>
  <c r="K76" i="66"/>
  <c r="K68" i="67"/>
</calcChain>
</file>

<file path=xl/sharedStrings.xml><?xml version="1.0" encoding="utf-8"?>
<sst xmlns="http://schemas.openxmlformats.org/spreadsheetml/2006/main" count="1904" uniqueCount="591">
  <si>
    <t>TRƯỜNG ĐẠI HỌC DUY TÂN</t>
  </si>
  <si>
    <t>STT</t>
  </si>
  <si>
    <t>PHÒNG THANH TRA</t>
  </si>
  <si>
    <t>TRƯỜNG ĐẠI HỌC DUY TÂN</t>
  </si>
  <si>
    <t>CỘNG HÒA XÃ HỘI CHỦ NGHĨA VIỆT NAM</t>
  </si>
  <si>
    <t>TT</t>
  </si>
  <si>
    <t>PHÒNG THANH TRA</t>
  </si>
  <si>
    <t>Độc lập - Tự do - Hạnh phúc</t>
  </si>
  <si>
    <t>Thao giảng</t>
  </si>
  <si>
    <t>1. KHOA KẾ TOÁN</t>
  </si>
  <si>
    <t>THỐNG KÊ CÔNG TÁC SINH HOẠT CHUYÊN MÔN THÁNG 11/2014</t>
  </si>
  <si>
    <t>Nội dung</t>
  </si>
  <si>
    <t>Viết tắt</t>
  </si>
  <si>
    <t>THỐNG KÊ CÔNG TÁC SINH HOẠT BỘ MÔN NĂM HỌC 2013 - 2014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</si>
  <si>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</si>
  <si>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</si>
  <si>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</si>
  <si>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</si>
  <si>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</si>
  <si>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</si>
  <si>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</si>
  <si>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</si>
  <si>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</si>
  <si>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</si>
  <si>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</si>
  <si>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</si>
  <si>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</si>
  <si>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</si>
  <si>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</si>
  <si>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</si>
  <si>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T.BM</t>
  </si>
  <si>
    <t>Cố vấn học tập</t>
  </si>
  <si>
    <t>GV</t>
  </si>
  <si>
    <t>Kế Toán</t>
  </si>
  <si>
    <t>Kế toán Tài chính</t>
  </si>
  <si>
    <t>1.ThS.Thái Nữ Hạ Uyên</t>
  </si>
  <si>
    <t>Họp lớp</t>
  </si>
  <si>
    <t>HL</t>
  </si>
  <si>
    <t>Hải</t>
  </si>
  <si>
    <t>Hằng</t>
  </si>
  <si>
    <t>TG</t>
  </si>
  <si>
    <t>Kiểm toán</t>
  </si>
  <si>
    <t>2. ThS. Nguyễn Thị Khánh Vân</t>
  </si>
  <si>
    <t>Dự giờ</t>
  </si>
  <si>
    <t>DG</t>
  </si>
  <si>
    <t>Họp Tổ bộ môn/
 Tổ chuyên môn</t>
  </si>
  <si>
    <t>Nhung</t>
  </si>
  <si>
    <t>Nguyễn Thị</t>
  </si>
  <si>
    <t>Tấm</t>
  </si>
  <si>
    <t>Đào Thị Đài</t>
  </si>
  <si>
    <t>Trang</t>
  </si>
  <si>
    <t>Nguyễn Thị Đoan</t>
  </si>
  <si>
    <t>Lê Anh</t>
  </si>
  <si>
    <t>Tuấn</t>
  </si>
  <si>
    <t>Họp BM</t>
  </si>
  <si>
    <t>Hồ Thị Phi</t>
  </si>
  <si>
    <t>Yến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</si>
  <si>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</si>
  <si>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</si>
  <si>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</si>
  <si>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</si>
  <si>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</si>
  <si>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</si>
  <si>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</si>
  <si>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</si>
  <si>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</si>
  <si>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</si>
  <si>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</si>
  <si>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</si>
  <si>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</si>
  <si>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</si>
  <si>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</si>
  <si>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</si>
  <si>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</si>
  <si>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</si>
  <si>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Họp sau giao ban</t>
  </si>
  <si>
    <t>Họp SGB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</si>
  <si>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</si>
  <si>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</si>
  <si>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</si>
  <si>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</si>
  <si>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</si>
  <si>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</si>
  <si>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</si>
  <si>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</si>
  <si>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</si>
  <si>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</si>
  <si>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</si>
  <si>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</si>
  <si>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</si>
  <si>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</si>
  <si>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</si>
  <si>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</si>
  <si>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Nguyễn Thị Khánh</t>
  </si>
  <si>
    <t>Vân</t>
  </si>
  <si>
    <t>Nguyễn Lê</t>
  </si>
  <si>
    <t>Nhân</t>
  </si>
  <si>
    <t>Nguyễn Thu</t>
  </si>
  <si>
    <t>Mai Thị Quỳnh</t>
  </si>
  <si>
    <t>Như</t>
  </si>
  <si>
    <t>Nguyễn Thị Hồng</t>
  </si>
  <si>
    <t>Sương</t>
  </si>
  <si>
    <t>Lê Thị Huyền</t>
  </si>
  <si>
    <t>Trâm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</si>
  <si>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</si>
  <si>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</si>
  <si>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</si>
  <si>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</si>
  <si>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</si>
  <si>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</si>
  <si>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</si>
  <si>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2. KHOA QUẢN TRỊ KINH DOANH</t>
  </si>
  <si>
    <t>Tháng 2</t>
  </si>
  <si>
    <t>Tháng 3</t>
  </si>
  <si>
    <t>Tháng 4</t>
  </si>
  <si>
    <t>Tháng 5</t>
  </si>
  <si>
    <t>Tháng 6</t>
  </si>
  <si>
    <t>Hương</t>
  </si>
  <si>
    <t>XHNV</t>
  </si>
  <si>
    <t>Văn học</t>
  </si>
  <si>
    <t>1. ThS Hoàng Thị Hường</t>
  </si>
  <si>
    <t>Thảo</t>
  </si>
  <si>
    <t>Thương</t>
  </si>
  <si>
    <t>Thủy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</si>
  <si>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</si>
  <si>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</si>
  <si>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</si>
  <si>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</si>
  <si>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</si>
  <si>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</si>
  <si>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</si>
  <si>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Hà</t>
  </si>
  <si>
    <t>Bình</t>
  </si>
  <si>
    <t>Hạnh</t>
  </si>
  <si>
    <t>P.K</t>
  </si>
  <si>
    <t>ĐTQT</t>
  </si>
  <si>
    <t>CMU</t>
  </si>
  <si>
    <t>1. ThS Võ Văn Lường</t>
  </si>
  <si>
    <t>PSU</t>
  </si>
  <si>
    <t>2. ThS Nguyễn Lê Giang Thiên</t>
  </si>
  <si>
    <t>Trần Chí Quang</t>
  </si>
  <si>
    <t>Huy</t>
  </si>
  <si>
    <t>CSU Xây dựng</t>
  </si>
  <si>
    <t>3. ThS Trần Văn Đức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</si>
  <si>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</si>
  <si>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</si>
  <si>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</si>
  <si>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</si>
  <si>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</si>
  <si>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</si>
  <si>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</si>
  <si>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Quyên</t>
  </si>
  <si>
    <t>Nguyễn Trần Thụy</t>
  </si>
  <si>
    <t>Ân</t>
  </si>
  <si>
    <t>Kỹ thuật cơ sở</t>
  </si>
  <si>
    <t>3. ThS Trần Thanh Việt</t>
  </si>
  <si>
    <t>Trần Quốc</t>
  </si>
  <si>
    <t>Cường</t>
  </si>
  <si>
    <t>Nguyễn Ngọc Vĩnh</t>
  </si>
  <si>
    <t>Hòa</t>
  </si>
  <si>
    <t>Mai Thị</t>
  </si>
  <si>
    <t>Hoàng Thị Cẩm</t>
  </si>
  <si>
    <t>Thực hành</t>
  </si>
  <si>
    <t>4. Thầy Dương Bình An</t>
  </si>
  <si>
    <t>Kiến Trúc</t>
  </si>
  <si>
    <t>Kiến Trúc</t>
  </si>
  <si>
    <t>1. ThS Vũ Thị Thúy Hải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</si>
  <si>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</si>
  <si>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</si>
  <si>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</si>
  <si>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</si>
  <si>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</si>
  <si>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</si>
  <si>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</si>
  <si>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</si>
  <si>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</si>
  <si>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</si>
  <si>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</si>
  <si>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</si>
  <si>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</si>
  <si>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</si>
  <si>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</si>
  <si>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</si>
  <si>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</si>
  <si>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</si>
  <si>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</si>
  <si>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</si>
  <si>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</si>
  <si>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Lưu Quốc</t>
  </si>
  <si>
    <t>CNTT</t>
  </si>
  <si>
    <t>Công nghệ Phần mềm</t>
  </si>
  <si>
    <t>1. ThS Nguyễn Tấn Thuận</t>
  </si>
  <si>
    <t>Võ Đức</t>
  </si>
  <si>
    <t>Hiếu</t>
  </si>
  <si>
    <t>Hồ Sử Minh</t>
  </si>
  <si>
    <t>Tài</t>
  </si>
  <si>
    <t>Lê Thị Ngọc</t>
  </si>
  <si>
    <t>Anh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</si>
  <si>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</si>
  <si>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</si>
  <si>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</si>
  <si>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</si>
  <si>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</si>
  <si>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</si>
  <si>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</si>
  <si>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</si>
  <si>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</si>
  <si>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</si>
  <si>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</si>
  <si>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</si>
  <si>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</si>
  <si>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</si>
  <si>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</si>
  <si>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</si>
  <si>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</si>
  <si>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</si>
  <si>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</si>
  <si>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</si>
  <si>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4. KHOA NGOẠI NGỮ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</si>
  <si>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</si>
  <si>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</si>
  <si>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</si>
  <si>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</si>
  <si>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</si>
  <si>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</si>
  <si>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</si>
  <si>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</si>
  <si>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</si>
  <si>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</si>
  <si>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</si>
  <si>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</si>
  <si>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</si>
  <si>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</si>
  <si>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</si>
  <si>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</si>
  <si>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</si>
  <si>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</si>
  <si>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</si>
  <si>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</si>
  <si>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</si>
  <si>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</si>
  <si>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</si>
  <si>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Tin học</t>
  </si>
  <si>
    <t>3. ThS Nguyễn Dũng</t>
  </si>
  <si>
    <t>Ngoại ngữ</t>
  </si>
  <si>
    <t>4. Cô Đoàn Thị Diệu Lan</t>
  </si>
  <si>
    <t>Trần Thị</t>
  </si>
  <si>
    <t>Thơ</t>
  </si>
  <si>
    <t>Vũ Văn</t>
  </si>
  <si>
    <t>Nguyễn Thị Bích</t>
  </si>
  <si>
    <t>Giang</t>
  </si>
  <si>
    <t>TT GDTC</t>
  </si>
  <si>
    <t>Tổ GDTC</t>
  </si>
  <si>
    <t>Thầy Phùng Anh Quân</t>
  </si>
  <si>
    <t>Lê Thị Khánh</t>
  </si>
  <si>
    <t>Lam</t>
  </si>
  <si>
    <t>Huyền</t>
  </si>
  <si>
    <t>Nguyễn Đình</t>
  </si>
  <si>
    <t>Nguyệt</t>
  </si>
  <si>
    <t>5. KHOA KH XH&amp;NV</t>
  </si>
  <si>
    <t>Trần Thị Ánh</t>
  </si>
  <si>
    <t>Hậu</t>
  </si>
  <si>
    <t>Quỳnh</t>
  </si>
  <si>
    <t>Nguyễn Đức</t>
  </si>
  <si>
    <t>Đoàn Thị Thúy</t>
  </si>
  <si>
    <t>Nga</t>
  </si>
  <si>
    <t>Ngọc</t>
  </si>
  <si>
    <t>Lưu Thị Thu</t>
  </si>
  <si>
    <t>Phạm Phú Anh</t>
  </si>
  <si>
    <t>Khanh</t>
  </si>
  <si>
    <t>Hoàng</t>
  </si>
  <si>
    <t>Trần Hoàng</t>
  </si>
  <si>
    <t>Thành</t>
  </si>
  <si>
    <t>Nguyễn Tấn</t>
  </si>
  <si>
    <t>Thuận</t>
  </si>
  <si>
    <t>Ngân</t>
  </si>
  <si>
    <t>Tình</t>
  </si>
  <si>
    <t>Nguyễn Thị Ngọc</t>
  </si>
  <si>
    <t>Bích</t>
  </si>
  <si>
    <t>Quyền</t>
  </si>
  <si>
    <t>Nguyễn Thị Thùy</t>
  </si>
  <si>
    <t>Phan Thị Việt</t>
  </si>
  <si>
    <t>Nguyễn Thị Xuân</t>
  </si>
  <si>
    <t>Hoàng Ngọc</t>
  </si>
  <si>
    <t>Trần Thị Mỹ</t>
  </si>
  <si>
    <t>Lộc</t>
  </si>
  <si>
    <t>Đặng Thị Thanh</t>
  </si>
  <si>
    <t>Dương Thị</t>
  </si>
  <si>
    <t>Thuấn</t>
  </si>
  <si>
    <t>Đặng Quốc</t>
  </si>
  <si>
    <t>Đinh Thị Mỹ</t>
  </si>
  <si>
    <t>Lệ</t>
  </si>
  <si>
    <t>Nguyễn Thị Thúy</t>
  </si>
  <si>
    <t>Võ Thị Hải</t>
  </si>
  <si>
    <t>CHỨC 
VỤ</t>
  </si>
  <si>
    <t>HỌ VÀ TÊN</t>
  </si>
  <si>
    <t xml:space="preserve">   TRƯỜNG ĐẠI HỌC DUY TÂN</t>
  </si>
  <si>
    <t>TỔNG CỘNG</t>
  </si>
  <si>
    <t xml:space="preserve">Thảo </t>
  </si>
  <si>
    <t>Phạm Nam</t>
  </si>
  <si>
    <t>Kế toán - TC</t>
  </si>
  <si>
    <t>Kế toán QT</t>
  </si>
  <si>
    <t>Ngân hàng</t>
  </si>
  <si>
    <t>AV Chuyên ngành</t>
  </si>
  <si>
    <t>THĐD</t>
  </si>
  <si>
    <t>DL-DLS</t>
  </si>
  <si>
    <t>Hóa PT-KN-ĐC</t>
  </si>
  <si>
    <t>Du lịch</t>
  </si>
  <si>
    <t>Trần Thị Thu</t>
  </si>
  <si>
    <t>Lê Thị Kiều</t>
  </si>
  <si>
    <t>Đơn vị</t>
  </si>
  <si>
    <t>Khoa QTKD</t>
  </si>
  <si>
    <t>Khoa XD</t>
  </si>
  <si>
    <t>Khoa KHXH&amp;NV</t>
  </si>
  <si>
    <t>Khoa ĐTQT</t>
  </si>
  <si>
    <t>Khoa NN</t>
  </si>
  <si>
    <t>Khoa Dược</t>
  </si>
  <si>
    <t>Khoa KT</t>
  </si>
  <si>
    <t>Khoa DL</t>
  </si>
  <si>
    <t>Khoa KHTN</t>
  </si>
  <si>
    <t>Khoa ĐD</t>
  </si>
  <si>
    <t>16.8 TỔ KỸ THUẬT VIÊN</t>
  </si>
  <si>
    <t>Trợ lý TK</t>
  </si>
  <si>
    <t>Khoa CĐTH</t>
  </si>
  <si>
    <t>Nguyễn Thị Cẩm</t>
  </si>
  <si>
    <t>Hoàng Nguyễn Tôn</t>
  </si>
  <si>
    <t>Vy</t>
  </si>
  <si>
    <t>XDCĐ</t>
  </si>
  <si>
    <t>Khoa MT&amp;CNH</t>
  </si>
  <si>
    <t>Phạm Thị Lệ</t>
  </si>
  <si>
    <t>Nguyễn Diệu</t>
  </si>
  <si>
    <t>Đỗ Thị Hải</t>
  </si>
  <si>
    <t>1.1. BM KẾ TOÁN TÀI CHÍNH</t>
  </si>
  <si>
    <t>1.2. BM KIỂM TOÁN</t>
  </si>
  <si>
    <t>1.3. BM KẾ TOÁN QUẢN TRỊ</t>
  </si>
  <si>
    <t>2.1. BM QTKD TỔNG HỢP</t>
  </si>
  <si>
    <t>3.1. BM KHÁCH SẠN-NHÀ HÀNG</t>
  </si>
  <si>
    <t>3.2. BM  LỮ HÀNH</t>
  </si>
  <si>
    <t>3.3. BM DU LỊCH PSU</t>
  </si>
  <si>
    <t>4.1. BM AV CHUYÊN NGỮ</t>
  </si>
  <si>
    <t>4.2. BM ANH VĂN CHUYÊN NGÀNH</t>
  </si>
  <si>
    <t>4.3. BM AV TỔNG QUÁT 1</t>
  </si>
  <si>
    <t>4.4. BM AV TỔNG QUÁT 2</t>
  </si>
  <si>
    <t>4.5. BM TIẾNG TRUNG</t>
  </si>
  <si>
    <t>5.1. BM VĂN - BÁO CHÍ</t>
  </si>
  <si>
    <t>5.2. BM LUẬT</t>
  </si>
  <si>
    <t>5.3. BM QUAN HỆ QUỐC TẾ</t>
  </si>
  <si>
    <t>7.1. BM CMU</t>
  </si>
  <si>
    <t>7.4. BM CSU (XÂY DỰNG &amp; KIẾN TRÚC)</t>
  </si>
  <si>
    <t>7.5. BM UIU</t>
  </si>
  <si>
    <t>8.1. BM KỸ THUẬT CƠ SỞ</t>
  </si>
  <si>
    <t>8.2. BM CÔNG NGHỆ XÂY DỰNG</t>
  </si>
  <si>
    <t>8.3. BM XÂY DỰNG CẦU ĐƯỜNG</t>
  </si>
  <si>
    <t>8.4. BM ĐỊA KỸ THUẬT-THỰC HÀNH</t>
  </si>
  <si>
    <t>9.1. BM CƠ SỞ KIẾN TRÚC &amp; NỘI THẤT</t>
  </si>
  <si>
    <t>9.2. BM KIẾN TRÚC &amp; QUY HOẠCH</t>
  </si>
  <si>
    <t>9.3. BM  ĐỒ HỌA MÁY TÍNH &amp; MULTIMEDIA</t>
  </si>
  <si>
    <t>10.1. BM CÔNG NGHỆ PHẦN MỀM</t>
  </si>
  <si>
    <t>10.2. BM CƠ SỞ TIN HỌC &amp; 
HỆ THỐNG THÔNG TIN</t>
  </si>
  <si>
    <t>10.3. BM KỸ THUẬT MẠNG</t>
  </si>
  <si>
    <t>11.1. BM ĐIỆN</t>
  </si>
  <si>
    <t>11.2. BM ĐIỆN TỬ-VIỄN THÔNG</t>
  </si>
  <si>
    <t>11.3. BM HỆ THỐNG SỐ</t>
  </si>
  <si>
    <t>12.1. BM QUẢN LÝ TÀI NGUYÊN &amp; MÔI TRƯỜNG</t>
  </si>
  <si>
    <t>12.2. BM CÔNG NGHỆ &amp; KỸ THUẬT MÔI TRƯỜNG</t>
  </si>
  <si>
    <t>12.3. BM CÔNG NGHỆ THỰC PHẨM</t>
  </si>
  <si>
    <t>14.1. BM THỰC HÀNH ĐIỀU DƯỠNG</t>
  </si>
  <si>
    <t>14.2. BM ĐIỀU DƯỠNG HỆ NỘI</t>
  </si>
  <si>
    <t>14.3. BM ĐIỀU DƯỠNG HỆ NGOẠI</t>
  </si>
  <si>
    <t>14.4. BM ĐIỀU DƯỠNG CƠ BẢN</t>
  </si>
  <si>
    <t>15.5. BM. GIẢI PHẪU</t>
  </si>
  <si>
    <t>16.2 BM. Y CƠ SỞ, BÀO CHẾ-CÔNG NGHIỆP DƯỢC</t>
  </si>
  <si>
    <t>16.3 BM. PHÁP CHẾ &amp; QUẢN LÝ KINH
TẾ-DƯỢC</t>
  </si>
  <si>
    <t>16.4 BM. THỰC HÀNH DƯỢC KHOA &amp; KỸ NĂNG NGHỀ</t>
  </si>
  <si>
    <t>16.6 BM. HÓA DƯỢC- HÓA LÝ-
HÓA HỮU CƠ</t>
  </si>
  <si>
    <t>16.7 BM. PHÂN TÍCH - KIỂM NGHIỆM - ĐỘC CHẤT</t>
  </si>
  <si>
    <t>17.1. BM TIN HỌC</t>
  </si>
  <si>
    <t>17.2. BM DU LỊCH</t>
  </si>
  <si>
    <t>17.3. BM KẾ TOÁN</t>
  </si>
  <si>
    <t>17.4. BM KỸ NĂNG NGHỀ NGHIỆP</t>
  </si>
  <si>
    <t>18.1 BM GDTC</t>
  </si>
  <si>
    <t>P.BM</t>
  </si>
  <si>
    <t>Lê Ngọc</t>
  </si>
  <si>
    <t>2.4. BM TÀI CHÍNH-NGÂN HÀNG</t>
  </si>
  <si>
    <t>2.2. BM THƯƠNG MẠI</t>
  </si>
  <si>
    <t>HĐ
khác</t>
  </si>
  <si>
    <t>DG1</t>
  </si>
  <si>
    <t>DG2</t>
  </si>
  <si>
    <t>DG3</t>
  </si>
  <si>
    <t>CVHT
/HL</t>
  </si>
  <si>
    <t>Hướng
nghiệp</t>
  </si>
  <si>
    <t>GHI CHÚ</t>
  </si>
  <si>
    <t>KẾT QUẢ THỰC HIỆN NHIỆM VỤ HỌC KỲ I - NĂM HỌC 2016-2017</t>
  </si>
  <si>
    <t>TRUNG BÌNH CHUNG 
SỐ LƯỢT/GV</t>
  </si>
  <si>
    <t xml:space="preserve">     PHÒNG THANH TRA</t>
  </si>
  <si>
    <t xml:space="preserve">              TRƯỞNG PHÒNG</t>
  </si>
  <si>
    <t xml:space="preserve">             Ths. Trần Văn Hùng</t>
  </si>
  <si>
    <t>TỔNG SỐ LƯỢT HK I</t>
  </si>
  <si>
    <t>Ghi
 chú</t>
  </si>
  <si>
    <t xml:space="preserve">  CỘNG HÒA XÃ HỘI CHỦ NGHĨA VIỆT NAM</t>
  </si>
  <si>
    <t>KHOA</t>
  </si>
  <si>
    <t>Ghi chú</t>
  </si>
  <si>
    <t>TRUNG BÌNH CHUNG SỐ LƯỢT/GV</t>
  </si>
  <si>
    <t>Số GV</t>
  </si>
  <si>
    <t>CVHT/HL</t>
  </si>
  <si>
    <t>THAO
 GIẢNG</t>
  </si>
  <si>
    <t>DỰ GIỜ</t>
  </si>
  <si>
    <t>HỌP BỘ MÔN</t>
  </si>
  <si>
    <t>KẾ TOÁN</t>
  </si>
  <si>
    <t>QUẢN TRỊ KINH DOANH</t>
  </si>
  <si>
    <t>KHOA DU LỊCH</t>
  </si>
  <si>
    <t>KHOA NGOẠI NGỮ</t>
  </si>
  <si>
    <t>KHOA KH XH&amp;NV</t>
  </si>
  <si>
    <t>KHOA LÝ LUẬN CHÍNH TRỊ</t>
  </si>
  <si>
    <t>KHOA ĐÀO TẠO QUỐC TẾ</t>
  </si>
  <si>
    <t>KHOA XÂY DỰNG</t>
  </si>
  <si>
    <t>KHOA KIẾN TRÚC</t>
  </si>
  <si>
    <t>CB kiêm nhiệm</t>
  </si>
  <si>
    <t>KHOA CÔNG NGHỆ THÔNG TIN</t>
  </si>
  <si>
    <t xml:space="preserve">KHOA ĐIỆN - ĐIỆN TỬ </t>
  </si>
  <si>
    <t>KHOA MÔI TRƯỜNG &amp; CÔNG NGHỆ HÓA</t>
  </si>
  <si>
    <t>KHOA KHOA HỌC TỰ NHIÊN</t>
  </si>
  <si>
    <t>KHOA ĐIỀU DƯỠNG</t>
  </si>
  <si>
    <t>KHOA Y</t>
  </si>
  <si>
    <t>KHOA DƯỢC</t>
  </si>
  <si>
    <t>KHOA CAO ĐẲNG THỰC HÀNH</t>
  </si>
  <si>
    <t>TRUNG TÂM  GDTC - QP</t>
  </si>
  <si>
    <t>TC TOÀN TRƯỜNG</t>
  </si>
  <si>
    <t xml:space="preserve">                                         TRƯỞNG PHÒNG</t>
  </si>
  <si>
    <t xml:space="preserve">              Ths. Trần Văn Hùng</t>
  </si>
  <si>
    <t>HƯỚNG NGHIỆP</t>
  </si>
  <si>
    <t>1.2.  BM KIỂM TOÁN</t>
  </si>
  <si>
    <t>2.3. BM  MARKETING</t>
  </si>
  <si>
    <t>5.4. BM VĂN HÓA DU LỊCH</t>
  </si>
  <si>
    <t>6.1. BM ĐƯỜNG LỐI ĐCSVN-MÁC-LÊNIN</t>
  </si>
  <si>
    <t>7.2. BM PSU (QTKD)</t>
  </si>
  <si>
    <t>7.3. BM PSU (TCNH-KT)</t>
  </si>
  <si>
    <t>13.1. BM TOÁN</t>
  </si>
  <si>
    <t>13.2. BM VẬT LÝ</t>
  </si>
  <si>
    <t>13.3. BM HÓA</t>
  </si>
  <si>
    <t>15.1 BM TIỀN LÂM SÀNG</t>
  </si>
  <si>
    <t>15.2 BM Y TẾ CÔNG CỘNG</t>
  </si>
  <si>
    <t>15.3.BM TIẾT CHẾ - DINH DƯỠNG</t>
  </si>
  <si>
    <t>15.4. BM SINH HỌC PHÂN TỬ - DI TRUYỀN</t>
  </si>
  <si>
    <t>15.6.BM. MÔ PHÔI</t>
  </si>
  <si>
    <t>15.7.BM. HUYẾT HỌC TRUYỀN MÁU</t>
  </si>
  <si>
    <t>15.8.BM. SINH LÝ</t>
  </si>
  <si>
    <t>15.9.BM. Y HỌC CỔ TRUYỀN</t>
  </si>
  <si>
    <t>15.10.BM. THẦN KINH-TÂM THẦN</t>
  </si>
  <si>
    <t>15.11.BM. VI SINH - KÝ SINH TRÙNG</t>
  </si>
  <si>
    <t>15.12.BM. NGOẠI</t>
  </si>
  <si>
    <t>15.13.BM. RĂNG HÀM MẶT</t>
  </si>
  <si>
    <t>15.14.BM. NỘI</t>
  </si>
  <si>
    <t>15.15.BM. UNG BƯỚU</t>
  </si>
  <si>
    <t>15.16.BM. NHI</t>
  </si>
  <si>
    <t>15.17.BM. HÓA SINH</t>
  </si>
  <si>
    <t>16.1.BM. DƯỢC LÝ- DƯỢC LÂM SÀNG</t>
  </si>
  <si>
    <t>16.5. BM. DƯỢC LIỆU-DƯỢC CỔ TRUYỀN-THỰC VẬT DƯỢC</t>
  </si>
  <si>
    <t>THỐNG KÊ SINH HOẠT CHUYÊN MÔN    
NĂM HỌC 2016-2017</t>
  </si>
  <si>
    <t>KẾT QUẢ THỰC HIỆN NHIỆM VỤ - NĂM HỌC 2016-2017</t>
  </si>
  <si>
    <t xml:space="preserve">TỔNG SỐ LƯỢT 
HỌC KỲ II </t>
  </si>
  <si>
    <t>TRUNG BÌNH CHUNG
SỐ LƯỢT/GV
NĂM HỌC 2016-2017</t>
  </si>
  <si>
    <t>HBM</t>
  </si>
  <si>
    <t>Đà Nẵng, ngày 6 tháng 6 năm 2017</t>
  </si>
  <si>
    <t xml:space="preserve">    TỔNG SỐ LƯỢT
    NĂM HỌC 2016-2017</t>
  </si>
  <si>
    <t>15.18.BM. GÂY MÊ HỒI SỨC</t>
  </si>
  <si>
    <t>15.19.BM. TAI-MŨI-HỌNG</t>
  </si>
  <si>
    <t>15.20.BM. CHẨN ĐOÁN HÌNH ẢNH</t>
  </si>
  <si>
    <t>TỔNG SỐ LƯỢT</t>
  </si>
  <si>
    <t xml:space="preserve">KẾT QUẢ THỰC HIỆN NHIỆM VỤ </t>
  </si>
  <si>
    <t>1GV</t>
  </si>
  <si>
    <t>Ghi chú: Số liệu trên được tính từ 9 tháng: T8,9,10,11,12/2016 và T1,3,4,5/2017.</t>
  </si>
  <si>
    <t>3. KHOA DU LỊCH</t>
  </si>
  <si>
    <t>BỘ MÔN</t>
  </si>
  <si>
    <t>ĐƠN VỊ</t>
  </si>
  <si>
    <t>SỐ LƯỢT
CVHT/HL</t>
  </si>
  <si>
    <t>SỐ LỚP
CÓ QĐ</t>
  </si>
  <si>
    <t>TBC SỐ 
LƯỢT/LỚP</t>
  </si>
  <si>
    <t>CHỨC VỤ</t>
  </si>
  <si>
    <t>TỔNG SỐ LƯỢT
HƯỚNG NGHIỆP</t>
  </si>
  <si>
    <t>TBC SỐ 
LƯỢT CVHT/LỚP</t>
  </si>
  <si>
    <t>SỐ LƯỢT 
CVHT/HL</t>
  </si>
  <si>
    <t>DANH SÁCH CÁC KHOA SẮP XẾP THEO TBC SỐ LƯỢT CVHT/GV TỪ CAO ĐẾN THẤP
NĂM HỌC 2016-2017</t>
  </si>
  <si>
    <t>DANH SÁCH CÁC KHOA SẮP XẾP THEO TBC SỐ LƯỢT THAO GIẢNG/GV TỪ CAO ĐẾN THẤP
NĂM HỌC 2016-2017</t>
  </si>
  <si>
    <t>SỐ LƯỢT
THAO GIẢNG</t>
  </si>
  <si>
    <t>SỐ LƯỢT
DỰ GIỜ</t>
  </si>
  <si>
    <t>DANH SÁCH CÁC KHOA SẮP XẾP THEO TBC SỐ LƯỢT DỰ GIỜ/GV TỪ CAO ĐẾN THẤP
NĂM HỌC 2016-2017</t>
  </si>
  <si>
    <t>SỐ LƯỢT
HỌP BỘ MÔN</t>
  </si>
  <si>
    <t xml:space="preserve">         Độc lập - Tự do - Hạnh phúc</t>
  </si>
  <si>
    <t>DANH SÁCH CÁC BỘ MÔN CÓ SỐ LƯỢT CVHT/HL CAO NHẤT
NĂM HỌC 2016-2017</t>
  </si>
  <si>
    <t>DANH SÁCH CÁC BỘ MÔN SẮP XẾP THEO TBC SỐ LƯỢT CVHT/GV TỪ CAO ĐẾN THẤP
NĂM HỌC 2016-2017</t>
  </si>
  <si>
    <t xml:space="preserve">                 Độc lập - Tự do - Hạnh phúc</t>
  </si>
  <si>
    <t>DANH SÁCH CÁC BỘ MÔN SẮP XẾP THEO TBC SỐ LƯỢT THAO GIẢNG/GV TỪ CAO ĐẾN THẤP
NĂM HỌC 2016-2017</t>
  </si>
  <si>
    <t>TRUNG BÌNH CHUNG
 SỐ LƯỢT/GV</t>
  </si>
  <si>
    <t>DANH SÁCH CÁC BỘ MÔN SẮP XẾP THEO TBC SỐ LƯỢT DỰ GIỜ/GV TỪ CAO ĐẾN THẤP
NĂM HỌC 2016-2017</t>
  </si>
  <si>
    <t>DANH SÁCH CÁC KHOA SẮP XẾP THEO TBC SỐ LƯỢT HỌP BỘ MÔN/GV TỪ CAO ĐẾN THẤP
NĂM HỌC 2016-2017</t>
  </si>
  <si>
    <t>DANH SÁCH CÁC BỘ MÔN SẮP XẾP THEO TBC SỐ LƯỢT HỌP BỘ MÔN/GV TỪ CAO ĐẾN THẤP
NĂM HỌC 2016-2017</t>
  </si>
  <si>
    <t>SỐ LƯỢT 
DỰ GIỜ</t>
  </si>
  <si>
    <t>SỐ LƯỢT 
HBM</t>
  </si>
  <si>
    <t>SỐ LƯỢT 
THAO GIẢNG</t>
  </si>
  <si>
    <t>DANH SÁCH GIẢNG VIÊN CÓ SỐ LƯỢT CVHT/LỚP CAO NHẤT
NĂM HỌC 2016-2017</t>
  </si>
  <si>
    <t>DANH SÁCH GIẢNG VIÊN CÓ SỐ LƯỢT THAO GIẢNG CAO NHẤT
NĂM HỌC 2016-2017</t>
  </si>
  <si>
    <t>DANH SÁCH GIẢNG VIÊN CÓ SỐ LƯỢT DỰ GIỜ CAO NHẤT
NĂM HỌC 2016-2017</t>
  </si>
  <si>
    <t>DANH SÁCH GIẢNG VIÊN CÓ SỐ LƯỢT HỌP BỘ MÔN CAO NHẤT
NĂM HỌC 2016-2017</t>
  </si>
  <si>
    <t>DANH SÁCH GIẢNG VIÊN CÓ SỐ LƯỢT DẠY HƯỚNG NGHIỆP CAO NHẤT
NĂM HỌC 2016-2017</t>
  </si>
  <si>
    <t>Liêm</t>
  </si>
  <si>
    <t>Ghi chú: Số liệu trên được tính từ 10 tháng: T8,9,10,11,12/2016 và T1,3,4,5,6/2017.</t>
  </si>
  <si>
    <t>Đà Nẵng, ngày 3 tháng 7 năm 2017</t>
  </si>
  <si>
    <t>14h-15h 2/8 VPK</t>
  </si>
  <si>
    <t>Đặng Công Nhật</t>
  </si>
  <si>
    <t>Nguyễn Xuân</t>
  </si>
  <si>
    <t>Hướng</t>
  </si>
  <si>
    <t>7h30-8h30 12/8 VPK</t>
  </si>
  <si>
    <t>Trần Trịnh</t>
  </si>
  <si>
    <t>Khang</t>
  </si>
  <si>
    <t>16h-17h 3/8 VPK</t>
  </si>
  <si>
    <t>16h-17h 31/7 205QT</t>
  </si>
  <si>
    <t>Phan Thị Thu</t>
  </si>
  <si>
    <t>8h-9h 2/8 205QT</t>
  </si>
  <si>
    <t>Trương Thảo</t>
  </si>
  <si>
    <t>15h30-h 16h15 2/8 205QT</t>
  </si>
  <si>
    <t>16h15-17h 2/8 205QT</t>
  </si>
  <si>
    <t>14h-15h 4/8 205QT</t>
  </si>
  <si>
    <t>Đinh Nhật</t>
  </si>
  <si>
    <t>Thăng</t>
  </si>
  <si>
    <t>Ghi
chú</t>
  </si>
  <si>
    <t>Lê Nguyễn</t>
  </si>
  <si>
    <t>13h-14h 8/8 307QT</t>
  </si>
  <si>
    <t>16h-17h 15/8 1002NVL</t>
  </si>
  <si>
    <t>14h-15h 15/8 901B</t>
  </si>
  <si>
    <t>14h-15h 14/8 308PT</t>
  </si>
  <si>
    <t>Hậu B</t>
  </si>
  <si>
    <t>Trang A</t>
  </si>
  <si>
    <t>Trần Võ Như</t>
  </si>
  <si>
    <t>Ý</t>
  </si>
  <si>
    <t>18h-19h 17/8 306PT</t>
  </si>
  <si>
    <t>15h15-16h15 16/8 412PCT</t>
  </si>
  <si>
    <t>18h-19h 15/8 308QT</t>
  </si>
  <si>
    <t>9h30-10h30 16/8 308QT</t>
  </si>
  <si>
    <t>8h-9h 16/8 304HK</t>
  </si>
  <si>
    <t>Thân Văn</t>
  </si>
  <si>
    <t>15h15-17h15 15/8 802QT</t>
  </si>
  <si>
    <t>8h-9h 17/8 412PCT</t>
  </si>
  <si>
    <t>9h15-10h15 17/8 VPK</t>
  </si>
  <si>
    <t>14h-15h 18/8 307PT</t>
  </si>
  <si>
    <t>13h-15h15 14/8 803QT</t>
  </si>
  <si>
    <t>9h-10h 8/8 205QT</t>
  </si>
  <si>
    <t>10h-11h 8/8 205QT</t>
  </si>
  <si>
    <t>10h-11h 14/8 205QT</t>
  </si>
  <si>
    <t>8h-9h 18/8 206NVL</t>
  </si>
  <si>
    <t>15h15-15h55 16/8 407PCT</t>
  </si>
  <si>
    <t>14h-14h45 16/8 212PCT</t>
  </si>
  <si>
    <t>8h-9h 10/8 801QT</t>
  </si>
  <si>
    <t>9h-10h 10/8 801QT</t>
  </si>
  <si>
    <t>8h-10h 17/8 307QT</t>
  </si>
  <si>
    <t>6. KHOA LUẬT</t>
  </si>
  <si>
    <t>6.1. BM LUẬT</t>
  </si>
  <si>
    <t>7. KHOA LÝ LUẬN CHÍNH TRỊ</t>
  </si>
  <si>
    <t>8. KHOA ĐÀO TẠO QUỐC TẾ</t>
  </si>
  <si>
    <t>8.2. BM PSU (QUẢN TRỊ KINH DOANH)</t>
  </si>
  <si>
    <t>8.3. BM PSU (TÀI CHÍNH NGÂN HÀNG-KẾ TOÁN)</t>
  </si>
  <si>
    <t>9. KHOA XÂY DỰNG</t>
  </si>
  <si>
    <t>9.3. BM XÂY DỰNG CẦU ĐƯỜNG</t>
  </si>
  <si>
    <t>10. KHOA KIẾN TRÚC</t>
  </si>
  <si>
    <t>11. KHOA CÔNG NGHỆ THÔNG TIN</t>
  </si>
  <si>
    <t xml:space="preserve">12. KHOA ĐIỆN - ĐIỆN TỬ </t>
  </si>
  <si>
    <t>13.  KHOA MÔI TRƯỜNG &amp; CÔNG NGHỆ HÓA</t>
  </si>
  <si>
    <t>13.1. BM QUẢN LÝ TÀI NGUYÊN &amp; MÔI TRƯỜNG</t>
  </si>
  <si>
    <t>14. KHOA KHOA HỌC TỰ NHIÊN</t>
  </si>
  <si>
    <t>14.1. BM . TOÁN</t>
  </si>
  <si>
    <t>14.2. BM. VẬT LÝ</t>
  </si>
  <si>
    <t>14.3. BM. HÓA</t>
  </si>
  <si>
    <t>15. KHOA ĐIỀU DƯỠNG</t>
  </si>
  <si>
    <t>15.4. BM ĐIỀU DƯỠNG CƠ BẢN</t>
  </si>
  <si>
    <t>15.3. BM ĐIỀU DƯỠNG HỆ NGOẠI</t>
  </si>
  <si>
    <t>16.KHOA Y</t>
  </si>
  <si>
    <t>17.  KHOA DƯỢC</t>
  </si>
  <si>
    <t>17.1. BM. DƯỢC LÝ- DƯỢC LÂM SÀNG</t>
  </si>
  <si>
    <t>17.2 BM. Y CƠ SỞ, BÀO CHẾ-CÔNG NGHIỆP DƯỢC</t>
  </si>
  <si>
    <t>17.3 BM. PHÁP CHẾ &amp; QUẢN LÝ KINH
TẾ-DƯỢC</t>
  </si>
  <si>
    <t>17.4 BM. THỰC HÀNH DƯỢC KHOA &amp; KỸ NĂNG NGHỀ</t>
  </si>
  <si>
    <t>17.5 BM. DƯỢC LIỆU-DƯỢC CỔ TRUYỀN-THỰC VẬT DƯỢC</t>
  </si>
  <si>
    <t>17.7 BM. PHÂN TÍCH - KIỂM NGHIỆM - ĐỘC CHẤT</t>
  </si>
  <si>
    <t>17.8 TỔ KỸ THUẬT VIÊN</t>
  </si>
  <si>
    <t>18. KHOA CAO ĐẲNG THỰC HÀNH</t>
  </si>
  <si>
    <t>18.4. BM KỸ NĂNG NGHỀ NGHIỆP</t>
  </si>
  <si>
    <t>19. TRUNG TÂM  GDTC - QP</t>
  </si>
  <si>
    <t>SỐ LIỆU THAO GIẢNG THÁNG 8/2017</t>
  </si>
  <si>
    <t xml:space="preserve">    (Số liệu được tính từ ngày 19/7/2017 đến ngày 18/8/2017) </t>
  </si>
  <si>
    <t>THỜI GIAN, ĐỊA ĐIỂM</t>
  </si>
  <si>
    <t>17.6 BM. HÓA DƯỢC- HÓA LÝ-HÓA HỮU CƠ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</si>
</sst>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0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VNtimes new roman"/>
      <family val="2"/>
    </font>
    <font>
      <b/>
      <sz val="11"/>
      <name val="Arial"/>
      <family val="2"/>
    </font>
    <font>
      <sz val="13"/>
      <name val="Arial"/>
      <family val="2"/>
    </font>
    <font>
      <b/>
      <sz val="10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i/>
      <sz val="11"/>
      <color rgb="FFC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33CCC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33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33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rgb="FF33CCCC"/>
      </patternFill>
    </fill>
    <fill>
      <patternFill patternType="solid">
        <fgColor theme="0" tint="-4.9989318521683403E-2"/>
        <bgColor rgb="FF33CCCC"/>
      </patternFill>
    </fill>
    <fill>
      <patternFill patternType="solid">
        <fgColor rgb="FFFAFCB4"/>
        <bgColor indexed="64"/>
      </patternFill>
    </fill>
    <fill>
      <patternFill patternType="solid">
        <fgColor rgb="FFFAFCB4"/>
        <bgColor rgb="FF33CCCC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2" fillId="0" borderId="0"/>
  </cellStyleXfs>
  <cellXfs count="5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2" borderId="0" xfId="0" applyFont="1" applyFill="1" applyBorder="1"/>
    <xf numFmtId="0" fontId="18" fillId="2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8" fillId="2" borderId="33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wrapText="1"/>
    </xf>
    <xf numFmtId="0" fontId="18" fillId="2" borderId="25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wrapText="1"/>
    </xf>
    <xf numFmtId="0" fontId="0" fillId="0" borderId="24" xfId="0" applyFont="1" applyBorder="1" applyAlignment="1">
      <alignment horizontal="left" vertical="center"/>
    </xf>
    <xf numFmtId="0" fontId="18" fillId="2" borderId="2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8" fillId="2" borderId="28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wrapText="1"/>
    </xf>
    <xf numFmtId="0" fontId="18" fillId="2" borderId="30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20" fillId="2" borderId="36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2" borderId="37" xfId="1" applyFont="1" applyFill="1" applyBorder="1" applyAlignment="1">
      <alignment horizontal="left" vertical="center"/>
    </xf>
    <xf numFmtId="0" fontId="20" fillId="0" borderId="3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20" fillId="0" borderId="36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0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3" xfId="1" applyFont="1" applyFill="1" applyBorder="1" applyAlignment="1">
      <alignment horizontal="center" vertical="center" wrapText="1"/>
    </xf>
    <xf numFmtId="0" fontId="20" fillId="6" borderId="3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left" vertical="center"/>
    </xf>
    <xf numFmtId="0" fontId="20" fillId="7" borderId="2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5" borderId="3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7" fillId="0" borderId="0" xfId="1" applyFont="1" applyAlignment="1">
      <alignment vertical="center" wrapText="1"/>
    </xf>
    <xf numFmtId="0" fontId="7" fillId="2" borderId="36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2" borderId="37" xfId="1" applyFont="1" applyFill="1" applyBorder="1" applyAlignment="1">
      <alignment horizontal="left" vertical="center" wrapText="1"/>
    </xf>
    <xf numFmtId="0" fontId="7" fillId="0" borderId="36" xfId="1" applyFont="1" applyBorder="1" applyAlignment="1">
      <alignment horizontal="left" vertical="center" wrapText="1"/>
    </xf>
    <xf numFmtId="0" fontId="6" fillId="2" borderId="25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164" fontId="20" fillId="5" borderId="3" xfId="1" applyNumberFormat="1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8" borderId="2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vertical="center"/>
    </xf>
    <xf numFmtId="0" fontId="1" fillId="6" borderId="1" xfId="1" applyFont="1" applyFill="1" applyBorder="1" applyAlignment="1">
      <alignment vertical="center"/>
    </xf>
    <xf numFmtId="0" fontId="1" fillId="6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/>
    </xf>
    <xf numFmtId="0" fontId="1" fillId="5" borderId="1" xfId="1" applyFont="1" applyFill="1" applyBorder="1" applyAlignment="1">
      <alignment vertical="center"/>
    </xf>
    <xf numFmtId="0" fontId="1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vertical="center" wrapText="1"/>
    </xf>
    <xf numFmtId="0" fontId="9" fillId="8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" fillId="5" borderId="2" xfId="1" applyFont="1" applyFill="1" applyBorder="1" applyAlignment="1">
      <alignment vertical="center"/>
    </xf>
    <xf numFmtId="0" fontId="9" fillId="5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2" borderId="32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2" borderId="24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2" borderId="35" xfId="1" applyFont="1" applyFill="1" applyBorder="1" applyAlignment="1">
      <alignment horizontal="center" vertical="center" wrapText="1"/>
    </xf>
    <xf numFmtId="164" fontId="29" fillId="5" borderId="2" xfId="1" applyNumberFormat="1" applyFont="1" applyFill="1" applyBorder="1" applyAlignment="1">
      <alignment horizontal="center" vertical="center" wrapText="1"/>
    </xf>
    <xf numFmtId="0" fontId="29" fillId="6" borderId="2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5" borderId="2" xfId="1" applyFont="1" applyFill="1" applyBorder="1" applyAlignment="1">
      <alignment horizontal="center" vertical="center" wrapText="1"/>
    </xf>
    <xf numFmtId="0" fontId="29" fillId="13" borderId="2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25" xfId="1" applyFont="1" applyFill="1" applyBorder="1" applyAlignment="1">
      <alignment horizontal="center" vertical="center"/>
    </xf>
    <xf numFmtId="0" fontId="2" fillId="11" borderId="2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/>
    </xf>
    <xf numFmtId="0" fontId="2" fillId="11" borderId="24" xfId="1" applyFont="1" applyFill="1" applyBorder="1" applyAlignment="1">
      <alignment horizontal="center" vertical="center"/>
    </xf>
    <xf numFmtId="0" fontId="2" fillId="11" borderId="24" xfId="1" applyFont="1" applyFill="1" applyBorder="1" applyAlignment="1">
      <alignment horizontal="center" vertical="center" wrapText="1"/>
    </xf>
    <xf numFmtId="0" fontId="2" fillId="11" borderId="35" xfId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/>
    </xf>
    <xf numFmtId="164" fontId="2" fillId="7" borderId="3" xfId="1" applyNumberFormat="1" applyFont="1" applyFill="1" applyBorder="1" applyAlignment="1">
      <alignment horizontal="center" vertical="center"/>
    </xf>
    <xf numFmtId="1" fontId="2" fillId="15" borderId="3" xfId="1" applyNumberFormat="1" applyFont="1" applyFill="1" applyBorder="1" applyAlignment="1">
      <alignment horizontal="center" vertical="center"/>
    </xf>
    <xf numFmtId="1" fontId="2" fillId="15" borderId="3" xfId="1" applyNumberFormat="1" applyFont="1" applyFill="1" applyBorder="1" applyAlignment="1">
      <alignment horizontal="center" vertical="center" wrapText="1"/>
    </xf>
    <xf numFmtId="1" fontId="2" fillId="15" borderId="3" xfId="0" applyNumberFormat="1" applyFont="1" applyFill="1" applyBorder="1" applyAlignment="1">
      <alignment horizontal="center" vertical="center" wrapText="1"/>
    </xf>
    <xf numFmtId="1" fontId="2" fillId="15" borderId="15" xfId="1" applyNumberFormat="1" applyFont="1" applyFill="1" applyBorder="1" applyAlignment="1">
      <alignment horizontal="center" vertical="center"/>
    </xf>
    <xf numFmtId="1" fontId="2" fillId="15" borderId="5" xfId="1" applyNumberFormat="1" applyFont="1" applyFill="1" applyBorder="1" applyAlignment="1">
      <alignment horizontal="center" vertical="center"/>
    </xf>
    <xf numFmtId="1" fontId="2" fillId="15" borderId="14" xfId="1" applyNumberFormat="1" applyFont="1" applyFill="1" applyBorder="1" applyAlignment="1">
      <alignment horizontal="center" vertical="center"/>
    </xf>
    <xf numFmtId="1" fontId="2" fillId="15" borderId="6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 wrapText="1"/>
    </xf>
    <xf numFmtId="1" fontId="17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7" borderId="0" xfId="1" applyFont="1" applyFill="1" applyAlignment="1">
      <alignment horizontal="center" vertical="center"/>
    </xf>
    <xf numFmtId="1" fontId="2" fillId="15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40" fillId="0" borderId="0" xfId="1" applyFont="1" applyFill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42" fillId="7" borderId="3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43" fillId="0" borderId="0" xfId="1" applyFont="1" applyFill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40" fillId="7" borderId="3" xfId="0" applyFont="1" applyFill="1" applyBorder="1" applyAlignment="1">
      <alignment horizontal="center" vertical="center" wrapText="1"/>
    </xf>
    <xf numFmtId="0" fontId="44" fillId="7" borderId="10" xfId="1" applyFont="1" applyFill="1" applyBorder="1" applyAlignment="1">
      <alignment horizontal="center" vertical="center"/>
    </xf>
    <xf numFmtId="0" fontId="41" fillId="7" borderId="0" xfId="1" applyFont="1" applyFill="1" applyAlignment="1">
      <alignment horizontal="center" vertical="center"/>
    </xf>
    <xf numFmtId="0" fontId="5" fillId="7" borderId="25" xfId="1" applyFont="1" applyFill="1" applyBorder="1" applyAlignment="1">
      <alignment horizontal="center" vertical="center"/>
    </xf>
    <xf numFmtId="0" fontId="5" fillId="7" borderId="23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5" fillId="7" borderId="35" xfId="1" applyFont="1" applyFill="1" applyBorder="1" applyAlignment="1">
      <alignment horizontal="center" vertical="center"/>
    </xf>
    <xf numFmtId="0" fontId="8" fillId="7" borderId="7" xfId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4" fillId="7" borderId="10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1" fontId="2" fillId="15" borderId="0" xfId="1" applyNumberFormat="1" applyFont="1" applyFill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 wrapText="1"/>
    </xf>
    <xf numFmtId="1" fontId="33" fillId="0" borderId="0" xfId="2" applyNumberFormat="1" applyFont="1" applyFill="1" applyAlignment="1">
      <alignment horizontal="center" wrapText="1"/>
    </xf>
    <xf numFmtId="0" fontId="33" fillId="0" borderId="0" xfId="2" applyFont="1" applyFill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33" fillId="0" borderId="0" xfId="2" applyFont="1" applyFill="1" applyBorder="1"/>
    <xf numFmtId="0" fontId="33" fillId="0" borderId="0" xfId="2" applyFont="1" applyFill="1"/>
    <xf numFmtId="1" fontId="20" fillId="0" borderId="0" xfId="2" applyNumberFormat="1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 wrapText="1"/>
    </xf>
    <xf numFmtId="1" fontId="31" fillId="0" borderId="0" xfId="2" applyNumberFormat="1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1" fontId="8" fillId="12" borderId="3" xfId="1" applyNumberFormat="1" applyFont="1" applyFill="1" applyBorder="1" applyAlignment="1">
      <alignment horizontal="center" vertical="center" wrapText="1"/>
    </xf>
    <xf numFmtId="0" fontId="8" fillId="18" borderId="3" xfId="1" applyFont="1" applyFill="1" applyBorder="1" applyAlignment="1">
      <alignment horizontal="center" vertical="center" wrapText="1"/>
    </xf>
    <xf numFmtId="0" fontId="8" fillId="18" borderId="3" xfId="1" applyFont="1" applyFill="1" applyBorder="1" applyAlignment="1">
      <alignment horizontal="center" vertical="center"/>
    </xf>
    <xf numFmtId="0" fontId="8" fillId="18" borderId="1" xfId="1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/>
    </xf>
    <xf numFmtId="0" fontId="35" fillId="10" borderId="25" xfId="2" applyFont="1" applyFill="1" applyBorder="1" applyAlignment="1">
      <alignment horizontal="center" vertical="center" wrapText="1"/>
    </xf>
    <xf numFmtId="1" fontId="2" fillId="10" borderId="26" xfId="2" applyNumberFormat="1" applyFont="1" applyFill="1" applyBorder="1" applyAlignment="1">
      <alignment horizontal="center" vertical="center" wrapText="1"/>
    </xf>
    <xf numFmtId="0" fontId="18" fillId="10" borderId="1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35" fillId="0" borderId="24" xfId="2" applyFont="1" applyFill="1" applyBorder="1" applyAlignment="1">
      <alignment horizontal="left" vertical="center" wrapText="1"/>
    </xf>
    <xf numFmtId="0" fontId="18" fillId="0" borderId="3" xfId="2" applyFont="1" applyFill="1" applyBorder="1" applyAlignment="1">
      <alignment horizontal="center" vertical="center"/>
    </xf>
    <xf numFmtId="1" fontId="2" fillId="0" borderId="29" xfId="2" applyNumberFormat="1" applyFont="1" applyFill="1" applyBorder="1" applyAlignment="1">
      <alignment horizontal="center" vertical="center" wrapText="1"/>
    </xf>
    <xf numFmtId="0" fontId="35" fillId="10" borderId="1" xfId="1" applyFont="1" applyFill="1" applyBorder="1" applyAlignment="1">
      <alignment horizontal="center" vertical="center"/>
    </xf>
    <xf numFmtId="1" fontId="2" fillId="10" borderId="29" xfId="2" applyNumberFormat="1" applyFont="1" applyFill="1" applyBorder="1" applyAlignment="1">
      <alignment horizontal="center" vertical="center" wrapText="1"/>
    </xf>
    <xf numFmtId="0" fontId="18" fillId="10" borderId="3" xfId="2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/>
    </xf>
    <xf numFmtId="0" fontId="35" fillId="0" borderId="1" xfId="1" applyFont="1" applyFill="1" applyBorder="1" applyAlignment="1">
      <alignment vertical="center" wrapText="1"/>
    </xf>
    <xf numFmtId="0" fontId="2" fillId="0" borderId="29" xfId="2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 wrapText="1"/>
    </xf>
    <xf numFmtId="1" fontId="33" fillId="0" borderId="0" xfId="2" applyNumberFormat="1" applyFont="1" applyFill="1"/>
    <xf numFmtId="0" fontId="35" fillId="0" borderId="24" xfId="2" applyFont="1" applyFill="1" applyBorder="1" applyAlignment="1">
      <alignment horizontal="center" vertical="center"/>
    </xf>
    <xf numFmtId="1" fontId="35" fillId="0" borderId="29" xfId="2" applyNumberFormat="1" applyFont="1" applyFill="1" applyBorder="1" applyAlignment="1">
      <alignment horizontal="center" vertical="center" wrapText="1"/>
    </xf>
    <xf numFmtId="1" fontId="35" fillId="0" borderId="3" xfId="2" applyNumberFormat="1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36" fillId="0" borderId="0" xfId="2" applyFont="1" applyFill="1"/>
    <xf numFmtId="0" fontId="1" fillId="12" borderId="24" xfId="2" applyFont="1" applyFill="1" applyBorder="1" applyAlignment="1">
      <alignment horizontal="center" vertical="center"/>
    </xf>
    <xf numFmtId="0" fontId="1" fillId="12" borderId="1" xfId="1" applyFont="1" applyFill="1" applyBorder="1" applyAlignment="1">
      <alignment vertical="center"/>
    </xf>
    <xf numFmtId="1" fontId="1" fillId="12" borderId="29" xfId="2" applyNumberFormat="1" applyFont="1" applyFill="1" applyBorder="1" applyAlignment="1">
      <alignment horizontal="center" vertical="center" wrapText="1"/>
    </xf>
    <xf numFmtId="1" fontId="1" fillId="12" borderId="3" xfId="2" applyNumberFormat="1" applyFont="1" applyFill="1" applyBorder="1" applyAlignment="1">
      <alignment horizontal="center" vertical="center" wrapText="1"/>
    </xf>
    <xf numFmtId="1" fontId="1" fillId="0" borderId="30" xfId="2" applyNumberFormat="1" applyFont="1" applyFill="1" applyBorder="1" applyAlignment="1">
      <alignment horizontal="center" vertical="center" wrapText="1"/>
    </xf>
    <xf numFmtId="0" fontId="0" fillId="0" borderId="0" xfId="2" applyFont="1" applyFill="1"/>
    <xf numFmtId="0" fontId="37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left" wrapText="1"/>
    </xf>
    <xf numFmtId="1" fontId="33" fillId="0" borderId="0" xfId="2" applyNumberFormat="1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38" fillId="0" borderId="0" xfId="2" applyFont="1" applyFill="1"/>
    <xf numFmtId="0" fontId="36" fillId="0" borderId="0" xfId="2" applyFont="1" applyFill="1" applyAlignment="1">
      <alignment horizontal="left" wrapText="1"/>
    </xf>
    <xf numFmtId="0" fontId="0" fillId="0" borderId="0" xfId="2" applyFont="1" applyFill="1" applyAlignment="1">
      <alignment horizontal="center"/>
    </xf>
    <xf numFmtId="1" fontId="2" fillId="0" borderId="26" xfId="2" applyNumberFormat="1" applyFont="1" applyFill="1" applyBorder="1" applyAlignment="1">
      <alignment horizontal="center" vertical="center" wrapText="1"/>
    </xf>
    <xf numFmtId="0" fontId="2" fillId="15" borderId="3" xfId="1" applyFont="1" applyFill="1" applyBorder="1" applyAlignment="1">
      <alignment horizontal="center" vertical="center" wrapText="1"/>
    </xf>
    <xf numFmtId="0" fontId="8" fillId="16" borderId="3" xfId="1" applyFont="1" applyFill="1" applyBorder="1" applyAlignment="1">
      <alignment horizontal="center" vertical="center" wrapText="1"/>
    </xf>
    <xf numFmtId="1" fontId="2" fillId="10" borderId="38" xfId="2" applyNumberFormat="1" applyFont="1" applyFill="1" applyBorder="1" applyAlignment="1">
      <alignment horizontal="center" vertical="center" wrapText="1"/>
    </xf>
    <xf numFmtId="1" fontId="2" fillId="0" borderId="38" xfId="2" applyNumberFormat="1" applyFont="1" applyFill="1" applyBorder="1" applyAlignment="1">
      <alignment horizontal="center" vertical="center" wrapText="1"/>
    </xf>
    <xf numFmtId="1" fontId="2" fillId="0" borderId="39" xfId="2" applyNumberFormat="1" applyFont="1" applyFill="1" applyBorder="1" applyAlignment="1">
      <alignment horizontal="center" vertical="center" wrapText="1"/>
    </xf>
    <xf numFmtId="1" fontId="2" fillId="10" borderId="39" xfId="2" applyNumberFormat="1" applyFont="1" applyFill="1" applyBorder="1" applyAlignment="1">
      <alignment horizontal="center" vertical="center" wrapText="1"/>
    </xf>
    <xf numFmtId="1" fontId="2" fillId="0" borderId="17" xfId="2" applyNumberFormat="1" applyFont="1" applyFill="1" applyBorder="1" applyAlignment="1">
      <alignment horizontal="center" vertical="center" wrapText="1"/>
    </xf>
    <xf numFmtId="1" fontId="35" fillId="0" borderId="17" xfId="2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1" fontId="8" fillId="20" borderId="17" xfId="1" applyNumberFormat="1" applyFont="1" applyFill="1" applyBorder="1" applyAlignment="1">
      <alignment horizontal="center" vertical="center" wrapText="1"/>
    </xf>
    <xf numFmtId="1" fontId="8" fillId="20" borderId="3" xfId="1" applyNumberFormat="1" applyFont="1" applyFill="1" applyBorder="1" applyAlignment="1">
      <alignment horizontal="center" vertical="center" wrapText="1"/>
    </xf>
    <xf numFmtId="0" fontId="8" fillId="21" borderId="3" xfId="1" applyFont="1" applyFill="1" applyBorder="1" applyAlignment="1">
      <alignment horizontal="center" vertical="center" wrapText="1"/>
    </xf>
    <xf numFmtId="0" fontId="8" fillId="21" borderId="3" xfId="1" applyFont="1" applyFill="1" applyBorder="1" applyAlignment="1">
      <alignment horizontal="center" vertical="center"/>
    </xf>
    <xf numFmtId="0" fontId="41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horizontal="center" vertical="center" wrapText="1"/>
    </xf>
    <xf numFmtId="0" fontId="19" fillId="0" borderId="0" xfId="2" applyFont="1" applyFill="1" applyBorder="1" applyAlignment="1"/>
    <xf numFmtId="0" fontId="1" fillId="0" borderId="0" xfId="2" applyFont="1" applyFill="1" applyBorder="1" applyAlignment="1"/>
    <xf numFmtId="0" fontId="43" fillId="0" borderId="0" xfId="1" applyFont="1" applyFill="1" applyAlignment="1">
      <alignment horizontal="center" vertical="center"/>
    </xf>
    <xf numFmtId="0" fontId="48" fillId="0" borderId="0" xfId="1" applyFont="1" applyFill="1" applyAlignment="1">
      <alignment horizontal="left" vertical="center"/>
    </xf>
    <xf numFmtId="0" fontId="48" fillId="0" borderId="0" xfId="1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64" fontId="2" fillId="7" borderId="9" xfId="1" applyNumberFormat="1" applyFont="1" applyFill="1" applyBorder="1" applyAlignment="1">
      <alignment horizontal="center" vertical="center"/>
    </xf>
    <xf numFmtId="1" fontId="29" fillId="0" borderId="3" xfId="2" applyNumberFormat="1" applyFont="1" applyFill="1" applyBorder="1" applyAlignment="1">
      <alignment horizontal="center" vertical="center" wrapText="1"/>
    </xf>
    <xf numFmtId="1" fontId="29" fillId="10" borderId="3" xfId="2" applyNumberFormat="1" applyFont="1" applyFill="1" applyBorder="1" applyAlignment="1">
      <alignment horizontal="center" vertical="center" wrapText="1"/>
    </xf>
    <xf numFmtId="1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1" fontId="42" fillId="15" borderId="0" xfId="1" applyNumberFormat="1" applyFont="1" applyFill="1" applyAlignment="1">
      <alignment horizontal="center"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0" xfId="1" applyNumberFormat="1" applyFont="1" applyFill="1" applyBorder="1" applyAlignment="1">
      <alignment vertical="center"/>
    </xf>
    <xf numFmtId="1" fontId="49" fillId="0" borderId="0" xfId="1" applyNumberFormat="1" applyFont="1" applyFill="1" applyBorder="1" applyAlignment="1">
      <alignment horizontal="center" vertical="center"/>
    </xf>
    <xf numFmtId="1" fontId="42" fillId="0" borderId="0" xfId="1" applyNumberFormat="1" applyFont="1" applyFill="1" applyAlignment="1">
      <alignment horizontal="center" vertical="center"/>
    </xf>
    <xf numFmtId="1" fontId="42" fillId="15" borderId="3" xfId="1" applyNumberFormat="1" applyFont="1" applyFill="1" applyBorder="1" applyAlignment="1">
      <alignment horizontal="center" vertical="center"/>
    </xf>
    <xf numFmtId="1" fontId="42" fillId="15" borderId="3" xfId="1" applyNumberFormat="1" applyFont="1" applyFill="1" applyBorder="1" applyAlignment="1">
      <alignment horizontal="center" vertical="center" wrapText="1"/>
    </xf>
    <xf numFmtId="1" fontId="42" fillId="15" borderId="3" xfId="0" applyNumberFormat="1" applyFont="1" applyFill="1" applyBorder="1" applyAlignment="1">
      <alignment horizontal="center" vertical="center" wrapText="1"/>
    </xf>
    <xf numFmtId="1" fontId="42" fillId="15" borderId="14" xfId="1" applyNumberFormat="1" applyFont="1" applyFill="1" applyBorder="1" applyAlignment="1">
      <alignment horizontal="center" vertical="center"/>
    </xf>
    <xf numFmtId="1" fontId="49" fillId="0" borderId="0" xfId="1" applyNumberFormat="1" applyFont="1" applyFill="1" applyAlignment="1">
      <alignment horizontal="center" vertical="center" wrapText="1"/>
    </xf>
    <xf numFmtId="1" fontId="42" fillId="0" borderId="0" xfId="1" applyNumberFormat="1" applyFont="1" applyFill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 wrapText="1"/>
    </xf>
    <xf numFmtId="1" fontId="2" fillId="0" borderId="40" xfId="2" applyNumberFormat="1" applyFont="1" applyFill="1" applyBorder="1" applyAlignment="1">
      <alignment horizontal="center" vertical="center" wrapText="1"/>
    </xf>
    <xf numFmtId="1" fontId="2" fillId="0" borderId="33" xfId="2" applyNumberFormat="1" applyFont="1" applyFill="1" applyBorder="1" applyAlignment="1">
      <alignment horizontal="center" vertical="center" wrapText="1"/>
    </xf>
    <xf numFmtId="1" fontId="1" fillId="12" borderId="17" xfId="2" applyNumberFormat="1" applyFont="1" applyFill="1" applyBorder="1" applyAlignment="1">
      <alignment horizontal="center" vertical="center" wrapText="1"/>
    </xf>
    <xf numFmtId="0" fontId="35" fillId="10" borderId="24" xfId="1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left" vertical="center" wrapText="1"/>
    </xf>
    <xf numFmtId="1" fontId="2" fillId="10" borderId="17" xfId="2" applyNumberFormat="1" applyFont="1" applyFill="1" applyBorder="1" applyAlignment="1">
      <alignment horizontal="center" vertical="center" wrapText="1"/>
    </xf>
    <xf numFmtId="1" fontId="2" fillId="10" borderId="3" xfId="2" applyNumberFormat="1" applyFont="1" applyFill="1" applyBorder="1" applyAlignment="1">
      <alignment horizontal="center" vertical="center" wrapText="1"/>
    </xf>
    <xf numFmtId="0" fontId="35" fillId="0" borderId="25" xfId="2" applyFont="1" applyFill="1" applyBorder="1" applyAlignment="1">
      <alignment horizontal="left" vertical="center" wrapText="1"/>
    </xf>
    <xf numFmtId="0" fontId="35" fillId="0" borderId="24" xfId="1" applyFont="1" applyFill="1" applyBorder="1" applyAlignment="1">
      <alignment vertical="center"/>
    </xf>
    <xf numFmtId="0" fontId="35" fillId="10" borderId="24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/>
    </xf>
    <xf numFmtId="0" fontId="35" fillId="0" borderId="24" xfId="2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0" fontId="35" fillId="0" borderId="25" xfId="1" applyFont="1" applyFill="1" applyBorder="1" applyAlignment="1">
      <alignment vertical="center"/>
    </xf>
    <xf numFmtId="0" fontId="35" fillId="10" borderId="1" xfId="2" applyFont="1" applyFill="1" applyBorder="1" applyAlignment="1">
      <alignment horizontal="center" vertical="center" wrapText="1"/>
    </xf>
    <xf numFmtId="0" fontId="35" fillId="0" borderId="24" xfId="1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center" vertical="center" wrapText="1"/>
    </xf>
    <xf numFmtId="0" fontId="35" fillId="0" borderId="2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0" fontId="2" fillId="7" borderId="0" xfId="1" applyFont="1" applyFill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1" fontId="2" fillId="12" borderId="3" xfId="1" applyNumberFormat="1" applyFont="1" applyFill="1" applyBorder="1" applyAlignment="1">
      <alignment horizontal="center" vertical="center" wrapText="1"/>
    </xf>
    <xf numFmtId="164" fontId="24" fillId="0" borderId="15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 wrapText="1"/>
    </xf>
    <xf numFmtId="0" fontId="6" fillId="7" borderId="13" xfId="1" applyFont="1" applyFill="1" applyBorder="1" applyAlignment="1">
      <alignment horizontal="center" vertical="center"/>
    </xf>
    <xf numFmtId="0" fontId="2" fillId="18" borderId="13" xfId="1" applyFont="1" applyFill="1" applyBorder="1" applyAlignment="1">
      <alignment horizontal="center" vertical="center"/>
    </xf>
    <xf numFmtId="0" fontId="29" fillId="18" borderId="3" xfId="1" applyFont="1" applyFill="1" applyBorder="1" applyAlignment="1">
      <alignment horizontal="center" vertical="center" wrapText="1"/>
    </xf>
    <xf numFmtId="1" fontId="2" fillId="12" borderId="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2" fillId="18" borderId="3" xfId="1" applyFont="1" applyFill="1" applyBorder="1" applyAlignment="1">
      <alignment horizontal="center" vertical="center"/>
    </xf>
    <xf numFmtId="0" fontId="2" fillId="18" borderId="3" xfId="1" applyFont="1" applyFill="1" applyBorder="1" applyAlignment="1">
      <alignment horizontal="center" vertical="center"/>
    </xf>
    <xf numFmtId="0" fontId="20" fillId="14" borderId="3" xfId="1" applyFont="1" applyFill="1" applyBorder="1" applyAlignment="1">
      <alignment horizontal="center" vertical="center" wrapText="1"/>
    </xf>
    <xf numFmtId="0" fontId="35" fillId="18" borderId="3" xfId="1" applyFont="1" applyFill="1" applyBorder="1" applyAlignment="1">
      <alignment horizontal="center" vertical="center"/>
    </xf>
    <xf numFmtId="1" fontId="2" fillId="0" borderId="30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" fontId="2" fillId="0" borderId="4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1" fontId="8" fillId="20" borderId="1" xfId="1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8" fillId="21" borderId="2" xfId="1" applyFont="1" applyFill="1" applyBorder="1" applyAlignment="1">
      <alignment horizontal="center" vertical="center"/>
    </xf>
    <xf numFmtId="1" fontId="2" fillId="0" borderId="27" xfId="2" applyNumberFormat="1" applyFont="1" applyFill="1" applyBorder="1" applyAlignment="1">
      <alignment horizontal="center" vertical="center" wrapText="1"/>
    </xf>
    <xf numFmtId="1" fontId="2" fillId="0" borderId="42" xfId="2" applyNumberFormat="1" applyFont="1" applyFill="1" applyBorder="1" applyAlignment="1">
      <alignment horizontal="center" vertical="center" wrapText="1"/>
    </xf>
    <xf numFmtId="1" fontId="2" fillId="0" borderId="43" xfId="2" applyNumberFormat="1" applyFont="1" applyFill="1" applyBorder="1" applyAlignment="1">
      <alignment horizontal="center" vertical="center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 applyBorder="1" applyAlignment="1"/>
    <xf numFmtId="1" fontId="2" fillId="0" borderId="44" xfId="2" applyNumberFormat="1" applyFont="1" applyFill="1" applyBorder="1" applyAlignment="1">
      <alignment horizontal="center" vertical="center" wrapText="1"/>
    </xf>
    <xf numFmtId="1" fontId="2" fillId="0" borderId="45" xfId="2" applyNumberFormat="1" applyFont="1" applyFill="1" applyBorder="1" applyAlignment="1">
      <alignment horizontal="center" vertical="center" wrapText="1"/>
    </xf>
    <xf numFmtId="1" fontId="2" fillId="0" borderId="46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vertical="center" wrapText="1"/>
    </xf>
    <xf numFmtId="1" fontId="2" fillId="0" borderId="0" xfId="2" applyNumberFormat="1" applyFont="1" applyFill="1" applyBorder="1" applyAlignment="1">
      <alignment vertical="center"/>
    </xf>
    <xf numFmtId="1" fontId="2" fillId="10" borderId="30" xfId="2" applyNumberFormat="1" applyFont="1" applyFill="1" applyBorder="1" applyAlignment="1">
      <alignment horizontal="center" vertical="center" wrapText="1"/>
    </xf>
    <xf numFmtId="1" fontId="2" fillId="10" borderId="2" xfId="2" applyNumberFormat="1" applyFont="1" applyFill="1" applyBorder="1" applyAlignment="1">
      <alignment horizontal="center" vertical="center" wrapText="1"/>
    </xf>
    <xf numFmtId="1" fontId="2" fillId="10" borderId="43" xfId="2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0" fontId="2" fillId="24" borderId="12" xfId="1" applyFont="1" applyFill="1" applyBorder="1" applyAlignment="1">
      <alignment horizontal="center" vertical="center"/>
    </xf>
    <xf numFmtId="0" fontId="7" fillId="24" borderId="7" xfId="1" applyFont="1" applyFill="1" applyBorder="1" applyAlignment="1">
      <alignment horizontal="center" vertical="center" wrapText="1"/>
    </xf>
    <xf numFmtId="0" fontId="2" fillId="24" borderId="12" xfId="1" applyFont="1" applyFill="1" applyBorder="1" applyAlignment="1">
      <alignment horizontal="center" vertical="center" wrapText="1"/>
    </xf>
    <xf numFmtId="0" fontId="2" fillId="24" borderId="3" xfId="1" applyFont="1" applyFill="1" applyBorder="1" applyAlignment="1">
      <alignment horizontal="center" vertical="center"/>
    </xf>
    <xf numFmtId="0" fontId="8" fillId="24" borderId="7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1" fontId="6" fillId="0" borderId="0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center"/>
    </xf>
    <xf numFmtId="0" fontId="2" fillId="7" borderId="3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vertical="center"/>
    </xf>
    <xf numFmtId="1" fontId="2" fillId="12" borderId="3" xfId="1" applyNumberFormat="1" applyFont="1" applyFill="1" applyBorder="1" applyAlignment="1">
      <alignment horizontal="center" vertical="center" wrapText="1"/>
    </xf>
    <xf numFmtId="1" fontId="2" fillId="10" borderId="1" xfId="2" applyNumberFormat="1" applyFont="1" applyFill="1" applyBorder="1" applyAlignment="1">
      <alignment horizontal="center" vertical="center" wrapText="1"/>
    </xf>
    <xf numFmtId="0" fontId="8" fillId="21" borderId="2" xfId="1" applyFont="1" applyFill="1" applyBorder="1" applyAlignment="1">
      <alignment horizontal="center" vertical="center" wrapText="1"/>
    </xf>
    <xf numFmtId="0" fontId="2" fillId="9" borderId="19" xfId="1" applyFont="1" applyFill="1" applyBorder="1" applyAlignment="1">
      <alignment horizontal="center" vertical="center" wrapText="1"/>
    </xf>
    <xf numFmtId="0" fontId="42" fillId="7" borderId="0" xfId="1" applyFont="1" applyFill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0" fontId="42" fillId="0" borderId="0" xfId="1" applyFont="1" applyFill="1" applyAlignment="1">
      <alignment horizontal="center" vertical="center"/>
    </xf>
    <xf numFmtId="164" fontId="42" fillId="7" borderId="3" xfId="1" applyNumberFormat="1" applyFont="1" applyFill="1" applyBorder="1" applyAlignment="1">
      <alignment horizontal="center" vertical="center"/>
    </xf>
    <xf numFmtId="0" fontId="42" fillId="7" borderId="14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4" fontId="20" fillId="0" borderId="3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26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1" fillId="19" borderId="18" xfId="1" applyFont="1" applyFill="1" applyBorder="1" applyAlignment="1">
      <alignment horizontal="center" vertical="center"/>
    </xf>
    <xf numFmtId="0" fontId="1" fillId="19" borderId="2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0" fillId="9" borderId="3" xfId="1" applyFont="1" applyFill="1" applyBorder="1" applyAlignment="1">
      <alignment horizontal="center" vertical="center"/>
    </xf>
    <xf numFmtId="0" fontId="20" fillId="17" borderId="3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/>
    </xf>
    <xf numFmtId="0" fontId="5" fillId="9" borderId="19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center" vertical="center"/>
    </xf>
    <xf numFmtId="0" fontId="2" fillId="9" borderId="20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 wrapText="1"/>
    </xf>
    <xf numFmtId="0" fontId="6" fillId="7" borderId="20" xfId="1" applyFont="1" applyFill="1" applyBorder="1" applyAlignment="1">
      <alignment horizontal="center" vertical="center"/>
    </xf>
    <xf numFmtId="0" fontId="41" fillId="25" borderId="1" xfId="1" applyFont="1" applyFill="1" applyBorder="1" applyAlignment="1">
      <alignment horizontal="center" vertical="center" wrapText="1"/>
    </xf>
    <xf numFmtId="0" fontId="41" fillId="25" borderId="4" xfId="1" applyFont="1" applyFill="1" applyBorder="1" applyAlignment="1">
      <alignment horizontal="center" vertical="center" wrapText="1"/>
    </xf>
    <xf numFmtId="0" fontId="41" fillId="25" borderId="2" xfId="1" applyFont="1" applyFill="1" applyBorder="1" applyAlignment="1">
      <alignment horizontal="center" vertical="center" wrapText="1"/>
    </xf>
    <xf numFmtId="1" fontId="1" fillId="23" borderId="1" xfId="1" applyNumberFormat="1" applyFont="1" applyFill="1" applyBorder="1" applyAlignment="1">
      <alignment horizontal="center" vertical="center" wrapText="1"/>
    </xf>
    <xf numFmtId="1" fontId="1" fillId="23" borderId="4" xfId="1" applyNumberFormat="1" applyFont="1" applyFill="1" applyBorder="1" applyAlignment="1">
      <alignment horizontal="center" vertical="center" wrapText="1"/>
    </xf>
    <xf numFmtId="1" fontId="1" fillId="23" borderId="2" xfId="1" applyNumberFormat="1" applyFont="1" applyFill="1" applyBorder="1" applyAlignment="1">
      <alignment horizontal="center" vertical="center" wrapText="1"/>
    </xf>
    <xf numFmtId="0" fontId="41" fillId="22" borderId="16" xfId="1" applyFont="1" applyFill="1" applyBorder="1" applyAlignment="1">
      <alignment horizontal="center" vertical="center" wrapText="1"/>
    </xf>
    <xf numFmtId="0" fontId="41" fillId="22" borderId="4" xfId="1" applyFont="1" applyFill="1" applyBorder="1" applyAlignment="1">
      <alignment horizontal="center" vertical="center" wrapText="1"/>
    </xf>
    <xf numFmtId="0" fontId="41" fillId="22" borderId="2" xfId="1" applyFont="1" applyFill="1" applyBorder="1" applyAlignment="1">
      <alignment horizontal="center" vertical="center" wrapText="1"/>
    </xf>
    <xf numFmtId="0" fontId="2" fillId="16" borderId="16" xfId="1" applyFont="1" applyFill="1" applyBorder="1" applyAlignment="1">
      <alignment horizontal="center" vertical="center" wrapText="1"/>
    </xf>
    <xf numFmtId="0" fontId="2" fillId="16" borderId="4" xfId="1" applyFont="1" applyFill="1" applyBorder="1" applyAlignment="1">
      <alignment horizontal="center" vertical="center"/>
    </xf>
    <xf numFmtId="0" fontId="8" fillId="12" borderId="7" xfId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1" fontId="1" fillId="16" borderId="22" xfId="1" applyNumberFormat="1" applyFont="1" applyFill="1" applyBorder="1" applyAlignment="1">
      <alignment horizontal="center" vertical="center" wrapText="1"/>
    </xf>
    <xf numFmtId="1" fontId="1" fillId="16" borderId="18" xfId="1" applyNumberFormat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7" borderId="4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18" borderId="12" xfId="1" applyFont="1" applyFill="1" applyBorder="1" applyAlignment="1">
      <alignment horizontal="center" vertical="center"/>
    </xf>
    <xf numFmtId="0" fontId="2" fillId="18" borderId="20" xfId="1" applyFont="1" applyFill="1" applyBorder="1" applyAlignment="1">
      <alignment horizontal="center" vertical="center"/>
    </xf>
    <xf numFmtId="0" fontId="2" fillId="18" borderId="13" xfId="1" applyFont="1" applyFill="1" applyBorder="1" applyAlignment="1">
      <alignment horizontal="center" vertical="center"/>
    </xf>
    <xf numFmtId="0" fontId="35" fillId="18" borderId="12" xfId="1" applyFont="1" applyFill="1" applyBorder="1" applyAlignment="1">
      <alignment horizontal="center" vertical="center"/>
    </xf>
    <xf numFmtId="0" fontId="35" fillId="18" borderId="20" xfId="1" applyFont="1" applyFill="1" applyBorder="1" applyAlignment="1">
      <alignment horizontal="center" vertical="center"/>
    </xf>
    <xf numFmtId="0" fontId="35" fillId="18" borderId="13" xfId="1" applyFont="1" applyFill="1" applyBorder="1" applyAlignment="1">
      <alignment horizontal="center" vertical="center"/>
    </xf>
    <xf numFmtId="1" fontId="2" fillId="12" borderId="1" xfId="1" applyNumberFormat="1" applyFont="1" applyFill="1" applyBorder="1" applyAlignment="1">
      <alignment horizontal="center" vertical="center" wrapText="1"/>
    </xf>
    <xf numFmtId="1" fontId="2" fillId="12" borderId="4" xfId="1" applyNumberFormat="1" applyFont="1" applyFill="1" applyBorder="1" applyAlignment="1">
      <alignment horizontal="center" vertical="center" wrapText="1"/>
    </xf>
    <xf numFmtId="1" fontId="2" fillId="12" borderId="2" xfId="1" applyNumberFormat="1" applyFont="1" applyFill="1" applyBorder="1" applyAlignment="1">
      <alignment horizontal="center" vertical="center" wrapText="1"/>
    </xf>
    <xf numFmtId="0" fontId="29" fillId="18" borderId="3" xfId="1" applyFont="1" applyFill="1" applyBorder="1" applyAlignment="1">
      <alignment horizontal="center" vertical="center" wrapText="1"/>
    </xf>
    <xf numFmtId="1" fontId="2" fillId="12" borderId="3" xfId="1" applyNumberFormat="1" applyFont="1" applyFill="1" applyBorder="1" applyAlignment="1">
      <alignment horizontal="center" vertical="center" wrapText="1"/>
    </xf>
    <xf numFmtId="1" fontId="2" fillId="20" borderId="17" xfId="1" applyNumberFormat="1" applyFont="1" applyFill="1" applyBorder="1" applyAlignment="1">
      <alignment horizontal="center" vertical="center" wrapText="1"/>
    </xf>
    <xf numFmtId="1" fontId="2" fillId="20" borderId="3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2" fillId="7" borderId="0" xfId="1" applyFont="1" applyFill="1" applyAlignment="1">
      <alignment horizontal="center" vertical="center"/>
    </xf>
    <xf numFmtId="0" fontId="2" fillId="18" borderId="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31" fillId="11" borderId="35" xfId="1" applyFont="1" applyFill="1" applyBorder="1" applyAlignment="1">
      <alignment horizontal="center" vertical="center"/>
    </xf>
    <xf numFmtId="0" fontId="31" fillId="11" borderId="0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24" borderId="3" xfId="1" applyFont="1" applyFill="1" applyBorder="1" applyAlignment="1">
      <alignment horizontal="center" vertical="center"/>
    </xf>
    <xf numFmtId="0" fontId="5" fillId="24" borderId="11" xfId="1" applyFont="1" applyFill="1" applyBorder="1" applyAlignment="1">
      <alignment horizontal="center" vertical="center"/>
    </xf>
    <xf numFmtId="0" fontId="5" fillId="24" borderId="7" xfId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 wrapText="1"/>
    </xf>
    <xf numFmtId="0" fontId="0" fillId="0" borderId="0" xfId="0"/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2" borderId="48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28" fillId="17" borderId="11" xfId="1" applyFont="1" applyFill="1" applyBorder="1" applyAlignment="1">
      <alignment horizontal="center" vertical="center"/>
    </xf>
    <xf numFmtId="0" fontId="28" fillId="17" borderId="19" xfId="1" applyFont="1" applyFill="1" applyBorder="1" applyAlignment="1">
      <alignment horizontal="center" vertical="center"/>
    </xf>
    <xf numFmtId="0" fontId="1" fillId="19" borderId="49" xfId="1" applyFont="1" applyFill="1" applyBorder="1" applyAlignment="1">
      <alignment horizontal="center" vertical="center"/>
    </xf>
    <xf numFmtId="0" fontId="8" fillId="17" borderId="3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left" vertical="center" wrapText="1"/>
    </xf>
    <xf numFmtId="0" fontId="1" fillId="6" borderId="2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1378100</xdr:colOff>
      <xdr:row>1</xdr:row>
      <xdr:rowOff>211231</xdr:rowOff>
    </xdr:from>
    <xdr:to>
      <xdr:col>2</xdr:col>
      <xdr:colOff>1507289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2038705" y="457037"/>
          <a:ext cx="16501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13</xdr:row>
      <xdr:rowOff>211231</xdr:rowOff>
    </xdr:from>
    <xdr:to>
      <xdr:col>2</xdr:col>
      <xdr:colOff>554789</xdr:colOff>
      <xdr:row>13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13</xdr:row>
      <xdr:rowOff>211231</xdr:rowOff>
    </xdr:from>
    <xdr:to>
      <xdr:col>2</xdr:col>
      <xdr:colOff>554789</xdr:colOff>
      <xdr:row>13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13</xdr:row>
      <xdr:rowOff>211231</xdr:rowOff>
    </xdr:from>
    <xdr:to>
      <xdr:col>2</xdr:col>
      <xdr:colOff>554789</xdr:colOff>
      <xdr:row>13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13</xdr:row>
      <xdr:rowOff>211231</xdr:rowOff>
    </xdr:from>
    <xdr:to>
      <xdr:col>2</xdr:col>
      <xdr:colOff>554789</xdr:colOff>
      <xdr:row>13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13</xdr:row>
      <xdr:rowOff>211231</xdr:rowOff>
    </xdr:from>
    <xdr:to>
      <xdr:col>2</xdr:col>
      <xdr:colOff>554789</xdr:colOff>
      <xdr:row>13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C455"/>
  <sheetViews>
    <sheetView tabSelected="1" zoomScale="62" zoomScaleNormal="62" workbookViewId="0">
      <pane xSplit="4" ySplit="7" topLeftCell="E8" activePane="bottomRight" state="frozen"/>
      <selection pane="topRight" activeCell="H1" sqref="H1"/>
      <selection pane="bottomLeft" activeCell="A11" sqref="A11"/>
      <selection pane="bottomRight" activeCell="C11" sqref="C11"/>
    </sheetView>
  </sheetViews>
  <sheetFormatPr defaultColWidth="9.85546875" defaultRowHeight="15" customHeight="1"/>
  <cols>
    <col min="1" max="1" width="10" style="60" customWidth="1"/>
    <col min="2" max="2" width="22.85546875" style="59" customWidth="1"/>
    <col min="3" max="3" width="52.5703125" style="63" customWidth="1"/>
    <col min="4" max="4" width="16.7109375" style="64" hidden="1" customWidth="1"/>
    <col min="5" max="5" width="43.85546875" style="465" customWidth="1"/>
    <col min="6" max="6" width="8.42578125" style="114" hidden="1" customWidth="1"/>
    <col min="7" max="7" width="19.140625" style="159" customWidth="1"/>
    <col min="8" max="8" width="9.85546875" style="238" hidden="1" customWidth="1"/>
    <col min="9" max="9" width="10.140625" style="216" hidden="1" customWidth="1"/>
    <col min="10" max="10" width="8.140625" style="216" hidden="1" customWidth="1"/>
    <col min="11" max="11" width="6.85546875" style="216" hidden="1" customWidth="1"/>
    <col min="12" max="12" width="5.28515625" style="216" hidden="1" customWidth="1"/>
    <col min="13" max="13" width="6.85546875" style="216" hidden="1" customWidth="1"/>
    <col min="14" max="16" width="5.7109375" style="227" hidden="1" customWidth="1"/>
    <col min="17" max="17" width="7.42578125" style="216" hidden="1" customWidth="1"/>
    <col min="18" max="18" width="10.85546875" style="216" hidden="1" customWidth="1"/>
    <col min="19" max="19" width="7" style="217" hidden="1" customWidth="1"/>
    <col min="20" max="20" width="6.140625" style="217" hidden="1" customWidth="1"/>
    <col min="21" max="21" width="6.85546875" style="217" hidden="1" customWidth="1"/>
    <col min="22" max="22" width="5.28515625" style="217" hidden="1" customWidth="1"/>
    <col min="23" max="23" width="6.85546875" style="217" hidden="1" customWidth="1"/>
    <col min="24" max="26" width="5.7109375" style="217" hidden="1" customWidth="1"/>
    <col min="27" max="27" width="6.5703125" style="217" hidden="1" customWidth="1"/>
    <col min="28" max="28" width="7.85546875" style="217" hidden="1" customWidth="1"/>
    <col min="29" max="29" width="5.5703125" style="159" hidden="1" customWidth="1"/>
    <col min="30" max="30" width="7" style="230" hidden="1" customWidth="1"/>
    <col min="31" max="31" width="8" style="220" hidden="1" customWidth="1"/>
    <col min="32" max="32" width="8.140625" style="220" hidden="1" customWidth="1"/>
    <col min="33" max="33" width="6.85546875" style="220" hidden="1" customWidth="1"/>
    <col min="34" max="34" width="5.28515625" style="220" hidden="1" customWidth="1"/>
    <col min="35" max="35" width="6.85546875" style="449" hidden="1" customWidth="1"/>
    <col min="36" max="38" width="5.7109375" style="202" hidden="1" customWidth="1"/>
    <col min="39" max="39" width="9.7109375" style="220" hidden="1" customWidth="1"/>
    <col min="40" max="40" width="6.85546875" style="220" hidden="1" customWidth="1"/>
    <col min="41" max="41" width="9.85546875" style="238" hidden="1" customWidth="1"/>
    <col min="42" max="42" width="9.85546875" style="221" hidden="1" customWidth="1"/>
    <col min="43" max="43" width="10.7109375" style="240" hidden="1" customWidth="1"/>
    <col min="44" max="44" width="8.140625" style="240" hidden="1" customWidth="1"/>
    <col min="45" max="45" width="6.85546875" style="240" hidden="1" customWidth="1"/>
    <col min="46" max="46" width="7.28515625" style="240" hidden="1" customWidth="1"/>
    <col min="47" max="47" width="10.5703125" style="353" hidden="1" customWidth="1"/>
    <col min="48" max="48" width="10.28515625" style="241" hidden="1" customWidth="1"/>
    <col min="49" max="49" width="9.5703125" style="241" hidden="1" customWidth="1"/>
    <col min="50" max="50" width="9" style="241" hidden="1" customWidth="1"/>
    <col min="51" max="51" width="6.85546875" style="241" hidden="1" customWidth="1"/>
    <col min="52" max="52" width="5.7109375" style="202" hidden="1" customWidth="1"/>
    <col min="53" max="53" width="17.28515625" style="61" hidden="1" customWidth="1"/>
    <col min="54" max="54" width="17.28515625" style="59" hidden="1" customWidth="1"/>
    <col min="55" max="65" width="0" style="221" hidden="1" customWidth="1"/>
    <col min="66" max="16384" width="9.85546875" style="221"/>
  </cols>
  <sheetData>
    <row r="1" spans="1:55" s="61" customFormat="1" ht="19.5" customHeight="1">
      <c r="A1" s="471" t="s">
        <v>296</v>
      </c>
      <c r="B1" s="471"/>
      <c r="C1" s="471"/>
      <c r="D1" s="471"/>
      <c r="E1" s="460"/>
      <c r="F1" s="460"/>
      <c r="G1" s="459"/>
      <c r="H1" s="81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81"/>
      <c r="AD1" s="309"/>
      <c r="AE1" s="210"/>
      <c r="AF1" s="210"/>
      <c r="AG1" s="210"/>
      <c r="AH1" s="210"/>
      <c r="AI1" s="330"/>
      <c r="AJ1" s="210"/>
      <c r="AK1" s="210"/>
      <c r="AL1" s="210"/>
      <c r="AM1" s="210"/>
      <c r="AN1" s="210"/>
      <c r="AO1" s="81"/>
      <c r="AP1" s="325"/>
      <c r="AQ1" s="210"/>
      <c r="AR1" s="210"/>
      <c r="AS1" s="210"/>
      <c r="AT1" s="210"/>
      <c r="AU1" s="354"/>
      <c r="AV1" s="310"/>
      <c r="AW1" s="310"/>
      <c r="AX1" s="310"/>
      <c r="AY1" s="310"/>
      <c r="AZ1" s="210"/>
      <c r="BC1" s="325"/>
    </row>
    <row r="2" spans="1:55" s="61" customFormat="1" ht="17.25" customHeight="1">
      <c r="A2" s="472" t="s">
        <v>2</v>
      </c>
      <c r="B2" s="472"/>
      <c r="C2" s="472"/>
      <c r="D2" s="472"/>
      <c r="E2" s="460"/>
      <c r="F2" s="460"/>
      <c r="G2" s="459"/>
      <c r="H2" s="81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81"/>
      <c r="AD2" s="309"/>
      <c r="AE2" s="210"/>
      <c r="AF2" s="210"/>
      <c r="AG2" s="210"/>
      <c r="AH2" s="210"/>
      <c r="AI2" s="330"/>
      <c r="AJ2" s="210"/>
      <c r="AK2" s="210"/>
      <c r="AL2" s="210"/>
      <c r="AM2" s="210"/>
      <c r="AN2" s="210"/>
      <c r="AO2" s="81"/>
      <c r="AP2" s="325"/>
      <c r="AQ2" s="210"/>
      <c r="AR2" s="210"/>
      <c r="AS2" s="210"/>
      <c r="AT2" s="210"/>
      <c r="AU2" s="354"/>
      <c r="AV2" s="310"/>
      <c r="AW2" s="310"/>
      <c r="AX2" s="310"/>
      <c r="AY2" s="310"/>
      <c r="AZ2" s="210"/>
      <c r="BC2" s="325"/>
    </row>
    <row r="3" spans="1:55" s="104" customFormat="1" ht="33" customHeight="1">
      <c r="A3" s="548" t="s">
        <v>587</v>
      </c>
      <c r="B3" s="548"/>
      <c r="C3" s="548"/>
      <c r="D3" s="548"/>
      <c r="E3" s="548"/>
      <c r="F3" s="548"/>
      <c r="G3" s="548"/>
      <c r="H3" s="90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23"/>
      <c r="AD3" s="311"/>
      <c r="AE3" s="212"/>
      <c r="AF3" s="212"/>
      <c r="AG3" s="212"/>
      <c r="AH3" s="212"/>
      <c r="AI3" s="324"/>
      <c r="AJ3" s="212"/>
      <c r="AK3" s="212"/>
      <c r="AL3" s="212"/>
      <c r="AM3" s="212"/>
      <c r="AN3" s="212"/>
      <c r="AO3" s="90"/>
      <c r="AP3" s="322"/>
      <c r="AQ3" s="212"/>
      <c r="AR3" s="212"/>
      <c r="AS3" s="212"/>
      <c r="AT3" s="212"/>
      <c r="AU3" s="355"/>
      <c r="AV3" s="312"/>
      <c r="AW3" s="312"/>
      <c r="AX3" s="312"/>
      <c r="AY3" s="312"/>
      <c r="AZ3" s="212"/>
      <c r="BC3" s="322"/>
    </row>
    <row r="4" spans="1:55" s="105" customFormat="1" ht="20.25" customHeight="1">
      <c r="A4" s="549" t="s">
        <v>588</v>
      </c>
      <c r="B4" s="549"/>
      <c r="C4" s="549"/>
      <c r="D4" s="549"/>
      <c r="E4" s="549"/>
      <c r="F4" s="549"/>
      <c r="G4" s="549"/>
      <c r="H4" s="91"/>
      <c r="I4" s="213"/>
      <c r="J4" s="210"/>
      <c r="K4" s="210"/>
      <c r="L4" s="210"/>
      <c r="M4" s="213"/>
      <c r="N4" s="213"/>
      <c r="O4" s="213"/>
      <c r="P4" s="213"/>
      <c r="Q4" s="213"/>
      <c r="R4" s="213"/>
      <c r="S4" s="314"/>
      <c r="T4" s="310"/>
      <c r="U4" s="310"/>
      <c r="V4" s="310"/>
      <c r="W4" s="314"/>
      <c r="X4" s="314"/>
      <c r="Y4" s="314"/>
      <c r="Z4" s="314"/>
      <c r="AA4" s="314"/>
      <c r="AB4" s="314"/>
      <c r="AC4" s="328"/>
      <c r="AD4" s="313"/>
      <c r="AE4" s="213"/>
      <c r="AF4" s="210"/>
      <c r="AG4" s="210"/>
      <c r="AH4" s="210"/>
      <c r="AI4" s="450"/>
      <c r="AJ4" s="213"/>
      <c r="AK4" s="213"/>
      <c r="AL4" s="213"/>
      <c r="AM4" s="213"/>
      <c r="AN4" s="213"/>
      <c r="AO4" s="364"/>
      <c r="AP4" s="384"/>
      <c r="AQ4" s="213"/>
      <c r="AR4" s="210"/>
      <c r="AS4" s="210"/>
      <c r="AT4" s="210"/>
      <c r="AU4" s="356"/>
      <c r="AV4" s="314"/>
      <c r="AW4" s="314"/>
      <c r="AX4" s="314"/>
      <c r="AY4" s="314"/>
      <c r="AZ4" s="213"/>
      <c r="BC4" s="384"/>
    </row>
    <row r="5" spans="1:55" s="61" customFormat="1" ht="6" customHeight="1">
      <c r="A5" s="195"/>
      <c r="C5" s="196"/>
      <c r="D5" s="197"/>
      <c r="E5" s="462"/>
      <c r="F5" s="329"/>
      <c r="G5" s="331"/>
      <c r="H5" s="92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31"/>
      <c r="AD5" s="315"/>
      <c r="AE5" s="210"/>
      <c r="AF5" s="210"/>
      <c r="AG5" s="210"/>
      <c r="AH5" s="210"/>
      <c r="AI5" s="330"/>
      <c r="AJ5" s="210"/>
      <c r="AK5" s="210"/>
      <c r="AL5" s="210"/>
      <c r="AM5" s="210"/>
      <c r="AN5" s="210"/>
      <c r="AO5" s="92"/>
      <c r="AP5" s="386"/>
      <c r="AQ5" s="210"/>
      <c r="AR5" s="210"/>
      <c r="AS5" s="210"/>
      <c r="AT5" s="210"/>
      <c r="AU5" s="354"/>
      <c r="AV5" s="310"/>
      <c r="AW5" s="310"/>
      <c r="AX5" s="310"/>
      <c r="AY5" s="310"/>
      <c r="AZ5" s="210"/>
      <c r="BC5" s="386"/>
    </row>
    <row r="6" spans="1:55" ht="29.25" customHeight="1" thickBot="1">
      <c r="A6" s="473" t="s">
        <v>1</v>
      </c>
      <c r="B6" s="475" t="s">
        <v>295</v>
      </c>
      <c r="C6" s="476"/>
      <c r="D6" s="479" t="s">
        <v>310</v>
      </c>
      <c r="E6" s="552" t="s">
        <v>589</v>
      </c>
      <c r="F6" s="461"/>
      <c r="G6" s="555" t="s">
        <v>525</v>
      </c>
      <c r="H6" s="235"/>
      <c r="I6" s="498" t="s">
        <v>392</v>
      </c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500"/>
      <c r="AC6" s="494" t="s">
        <v>391</v>
      </c>
      <c r="AD6" s="483" t="s">
        <v>469</v>
      </c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5"/>
      <c r="AZ6" s="481" t="s">
        <v>398</v>
      </c>
      <c r="BC6" s="59"/>
    </row>
    <row r="7" spans="1:55" ht="28.5" customHeight="1">
      <c r="A7" s="474"/>
      <c r="B7" s="477"/>
      <c r="C7" s="478"/>
      <c r="D7" s="480"/>
      <c r="E7" s="553"/>
      <c r="F7" s="448"/>
      <c r="G7" s="555"/>
      <c r="H7" s="554" t="s">
        <v>397</v>
      </c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496" t="s">
        <v>393</v>
      </c>
      <c r="T7" s="497"/>
      <c r="U7" s="497"/>
      <c r="V7" s="497"/>
      <c r="W7" s="497"/>
      <c r="X7" s="497"/>
      <c r="Y7" s="497"/>
      <c r="Z7" s="497"/>
      <c r="AA7" s="497"/>
      <c r="AB7" s="497"/>
      <c r="AC7" s="495"/>
      <c r="AD7" s="492" t="s">
        <v>460</v>
      </c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89" t="s">
        <v>464</v>
      </c>
      <c r="AP7" s="490"/>
      <c r="AQ7" s="490"/>
      <c r="AR7" s="490"/>
      <c r="AS7" s="490"/>
      <c r="AT7" s="491"/>
      <c r="AU7" s="486" t="s">
        <v>461</v>
      </c>
      <c r="AV7" s="487"/>
      <c r="AW7" s="487"/>
      <c r="AX7" s="487"/>
      <c r="AY7" s="488"/>
      <c r="AZ7" s="482"/>
      <c r="BC7" s="59"/>
    </row>
    <row r="8" spans="1:55" ht="41.25" customHeight="1">
      <c r="A8" s="71"/>
      <c r="B8" s="72" t="s">
        <v>9</v>
      </c>
      <c r="C8" s="73"/>
      <c r="D8" s="74"/>
      <c r="E8" s="464"/>
      <c r="F8" s="115"/>
      <c r="G8" s="164"/>
      <c r="H8" s="187" t="e">
        <f>H9+H12+H15</f>
        <v>#REF!</v>
      </c>
      <c r="I8" s="187" t="e">
        <f>I9+I12+I15</f>
        <v>#REF!</v>
      </c>
      <c r="J8" s="187" t="e">
        <f>J9+J12+J15</f>
        <v>#REF!</v>
      </c>
      <c r="K8" s="187" t="e">
        <f>K9+K12+K15</f>
        <v>#REF!</v>
      </c>
      <c r="L8" s="187" t="e">
        <f>L9+L12+L15</f>
        <v>#REF!</v>
      </c>
      <c r="M8" s="187" t="e">
        <f>M9+M12+M15</f>
        <v>#REF!</v>
      </c>
      <c r="N8" s="187" t="e">
        <f>N9+N12+N15</f>
        <v>#REF!</v>
      </c>
      <c r="O8" s="187" t="e">
        <f>O9+O12+O15</f>
        <v>#REF!</v>
      </c>
      <c r="P8" s="187" t="e">
        <f>P9+P12+P15</f>
        <v>#REF!</v>
      </c>
      <c r="Q8" s="187" t="e">
        <f>Q9+Q12+Q15</f>
        <v>#REF!</v>
      </c>
      <c r="R8" s="187" t="e">
        <f>R9+R12+R15</f>
        <v>#REF!</v>
      </c>
      <c r="S8" s="188" t="e">
        <f t="shared" ref="S8:AB8" si="0">I8/19</f>
        <v>#REF!</v>
      </c>
      <c r="T8" s="188" t="e">
        <f t="shared" si="0"/>
        <v>#REF!</v>
      </c>
      <c r="U8" s="188" t="e">
        <f t="shared" si="0"/>
        <v>#REF!</v>
      </c>
      <c r="V8" s="188" t="e">
        <f t="shared" si="0"/>
        <v>#REF!</v>
      </c>
      <c r="W8" s="188" t="e">
        <f t="shared" si="0"/>
        <v>#REF!</v>
      </c>
      <c r="X8" s="188" t="e">
        <f t="shared" si="0"/>
        <v>#REF!</v>
      </c>
      <c r="Y8" s="188" t="e">
        <f t="shared" si="0"/>
        <v>#REF!</v>
      </c>
      <c r="Z8" s="188" t="e">
        <f t="shared" si="0"/>
        <v>#REF!</v>
      </c>
      <c r="AA8" s="188" t="e">
        <f t="shared" si="0"/>
        <v>#REF!</v>
      </c>
      <c r="AB8" s="188" t="e">
        <f t="shared" si="0"/>
        <v>#REF!</v>
      </c>
      <c r="AC8" s="164"/>
      <c r="AD8" s="187" t="e">
        <f>AD9+AD12+AD15</f>
        <v>#REF!</v>
      </c>
      <c r="AE8" s="187" t="e">
        <f>AE9+AE12+AE15</f>
        <v>#REF!</v>
      </c>
      <c r="AF8" s="187" t="e">
        <f>AF9+AF12+AF15</f>
        <v>#REF!</v>
      </c>
      <c r="AG8" s="187" t="e">
        <f>AG9+AG12+AG15</f>
        <v>#REF!</v>
      </c>
      <c r="AH8" s="187" t="e">
        <f>AH9+AH12+AH15</f>
        <v>#REF!</v>
      </c>
      <c r="AI8" s="452" t="e">
        <f>AI9+AI12+AI15</f>
        <v>#REF!</v>
      </c>
      <c r="AJ8" s="187" t="e">
        <f>AJ9+AJ12+AJ15</f>
        <v>#REF!</v>
      </c>
      <c r="AK8" s="187" t="e">
        <f>AK9+AK12+AK15</f>
        <v>#REF!</v>
      </c>
      <c r="AL8" s="187" t="e">
        <f>AL9+AL12+AL15</f>
        <v>#REF!</v>
      </c>
      <c r="AM8" s="187" t="e">
        <f>AM9+AM12+AM15</f>
        <v>#REF!</v>
      </c>
      <c r="AN8" s="346" t="e">
        <f>AN9+AN12+AN15</f>
        <v>#REF!</v>
      </c>
      <c r="AO8" s="348" t="e">
        <f t="shared" ref="AO8:AO15" si="1">I8+AE8</f>
        <v>#REF!</v>
      </c>
      <c r="AP8" s="389"/>
      <c r="AQ8" s="187" t="e">
        <f t="shared" ref="AQ8:AQ15" si="2">J8+AF8</f>
        <v>#REF!</v>
      </c>
      <c r="AR8" s="187" t="e">
        <f t="shared" ref="AR8:AR15" si="3">M8+AI8</f>
        <v>#REF!</v>
      </c>
      <c r="AS8" s="187" t="e">
        <f t="shared" ref="AS8:AS15" si="4">Q8+AM8</f>
        <v>#REF!</v>
      </c>
      <c r="AT8" s="187" t="e">
        <f t="shared" ref="AT8:AT15" si="5">R8+AN8</f>
        <v>#REF!</v>
      </c>
      <c r="AU8" s="358" t="e">
        <f>AO8/19</f>
        <v>#REF!</v>
      </c>
      <c r="AV8" s="188" t="e">
        <f>AQ8/19</f>
        <v>#REF!</v>
      </c>
      <c r="AW8" s="188" t="e">
        <f>AR8/19</f>
        <v>#REF!</v>
      </c>
      <c r="AX8" s="188" t="e">
        <f>AS8/19</f>
        <v>#REF!</v>
      </c>
      <c r="AY8" s="188" t="e">
        <f>AT8/19</f>
        <v>#REF!</v>
      </c>
      <c r="AZ8" s="242"/>
      <c r="BB8" s="59">
        <v>616</v>
      </c>
      <c r="BC8" s="389"/>
    </row>
    <row r="9" spans="1:55" ht="41.25" customHeight="1">
      <c r="A9" s="75"/>
      <c r="B9" s="76" t="s">
        <v>332</v>
      </c>
      <c r="C9" s="77"/>
      <c r="D9" s="78"/>
      <c r="E9" s="79"/>
      <c r="F9" s="78"/>
      <c r="G9" s="165"/>
      <c r="H9" s="172" t="e">
        <f>SUM(H10:H11)</f>
        <v>#REF!</v>
      </c>
      <c r="I9" s="172" t="e">
        <f>SUM(I10:I11)</f>
        <v>#REF!</v>
      </c>
      <c r="J9" s="172" t="e">
        <f>SUM(J10:J11)</f>
        <v>#REF!</v>
      </c>
      <c r="K9" s="172" t="e">
        <f>SUM(K10:K11)</f>
        <v>#REF!</v>
      </c>
      <c r="L9" s="172" t="e">
        <f>SUM(L10:L11)</f>
        <v>#REF!</v>
      </c>
      <c r="M9" s="172" t="e">
        <f>SUM(M10:M11)</f>
        <v>#REF!</v>
      </c>
      <c r="N9" s="172" t="e">
        <f>SUM(N10:N11)</f>
        <v>#REF!</v>
      </c>
      <c r="O9" s="172" t="e">
        <f>SUM(O10:O11)</f>
        <v>#REF!</v>
      </c>
      <c r="P9" s="172" t="e">
        <f>SUM(P10:P11)</f>
        <v>#REF!</v>
      </c>
      <c r="Q9" s="172" t="e">
        <f>SUM(Q10:Q11)</f>
        <v>#REF!</v>
      </c>
      <c r="R9" s="172" t="e">
        <f>SUM(R10:R11)</f>
        <v>#REF!</v>
      </c>
      <c r="S9" s="189" t="e">
        <f t="shared" ref="S9:AB9" si="6">I9/9</f>
        <v>#REF!</v>
      </c>
      <c r="T9" s="189" t="e">
        <f t="shared" si="6"/>
        <v>#REF!</v>
      </c>
      <c r="U9" s="189" t="e">
        <f t="shared" si="6"/>
        <v>#REF!</v>
      </c>
      <c r="V9" s="189" t="e">
        <f t="shared" si="6"/>
        <v>#REF!</v>
      </c>
      <c r="W9" s="189" t="e">
        <f t="shared" si="6"/>
        <v>#REF!</v>
      </c>
      <c r="X9" s="189" t="e">
        <f t="shared" si="6"/>
        <v>#REF!</v>
      </c>
      <c r="Y9" s="189" t="e">
        <f t="shared" si="6"/>
        <v>#REF!</v>
      </c>
      <c r="Z9" s="189" t="e">
        <f t="shared" si="6"/>
        <v>#REF!</v>
      </c>
      <c r="AA9" s="189" t="e">
        <f t="shared" si="6"/>
        <v>#REF!</v>
      </c>
      <c r="AB9" s="189" t="e">
        <f t="shared" si="6"/>
        <v>#REF!</v>
      </c>
      <c r="AC9" s="165"/>
      <c r="AD9" s="172" t="e">
        <f>SUM(AD10:AD11)</f>
        <v>#REF!</v>
      </c>
      <c r="AE9" s="172" t="e">
        <f>SUM(AE10:AE11)</f>
        <v>#REF!</v>
      </c>
      <c r="AF9" s="172" t="e">
        <f>SUM(AF10:AF11)</f>
        <v>#REF!</v>
      </c>
      <c r="AG9" s="172" t="e">
        <f>SUM(AG10:AG11)</f>
        <v>#REF!</v>
      </c>
      <c r="AH9" s="172" t="e">
        <f>SUM(AH10:AH11)</f>
        <v>#REF!</v>
      </c>
      <c r="AI9" s="223" t="e">
        <f>SUM(AI10:AI11)</f>
        <v>#REF!</v>
      </c>
      <c r="AJ9" s="172" t="e">
        <f>SUM(AJ10:AJ11)</f>
        <v>#REF!</v>
      </c>
      <c r="AK9" s="172" t="e">
        <f>SUM(AK10:AK11)</f>
        <v>#REF!</v>
      </c>
      <c r="AL9" s="172" t="e">
        <f>SUM(AL10:AL11)</f>
        <v>#REF!</v>
      </c>
      <c r="AM9" s="172" t="e">
        <f>SUM(AM10:AM11)</f>
        <v>#REF!</v>
      </c>
      <c r="AN9" s="239" t="e">
        <f>SUM(AN10:AN11)</f>
        <v>#REF!</v>
      </c>
      <c r="AO9" s="348" t="e">
        <f t="shared" si="1"/>
        <v>#REF!</v>
      </c>
      <c r="AP9" s="389"/>
      <c r="AQ9" s="187" t="e">
        <f t="shared" si="2"/>
        <v>#REF!</v>
      </c>
      <c r="AR9" s="187" t="e">
        <f t="shared" si="3"/>
        <v>#REF!</v>
      </c>
      <c r="AS9" s="187" t="e">
        <f t="shared" si="4"/>
        <v>#REF!</v>
      </c>
      <c r="AT9" s="187" t="e">
        <f t="shared" si="5"/>
        <v>#REF!</v>
      </c>
      <c r="AU9" s="359" t="e">
        <f>AO9/9</f>
        <v>#REF!</v>
      </c>
      <c r="AV9" s="189" t="e">
        <f>AQ9/9</f>
        <v>#REF!</v>
      </c>
      <c r="AW9" s="189" t="e">
        <f>AR9/9</f>
        <v>#REF!</v>
      </c>
      <c r="AX9" s="189" t="e">
        <f>AS9/9</f>
        <v>#REF!</v>
      </c>
      <c r="AY9" s="189" t="e">
        <f>AT9/9</f>
        <v>#REF!</v>
      </c>
      <c r="AZ9" s="171"/>
      <c r="BB9" s="59">
        <v>136</v>
      </c>
      <c r="BC9" s="389"/>
    </row>
    <row r="10" spans="1:55" s="123" customFormat="1" ht="41.25" customHeight="1">
      <c r="A10" s="100">
        <v>4</v>
      </c>
      <c r="B10" s="118" t="s">
        <v>47</v>
      </c>
      <c r="C10" s="119" t="s">
        <v>48</v>
      </c>
      <c r="D10" s="120" t="s">
        <v>317</v>
      </c>
      <c r="E10" s="80" t="s">
        <v>551</v>
      </c>
      <c r="F10" s="82"/>
      <c r="G10" s="166"/>
      <c r="H10" s="236" t="e">
        <f>SUM(LEN(#REF!),LEN(#REF!),LEN(#REF!),LEN(#REF!),(LEN(#REF!)))</f>
        <v>#REF!</v>
      </c>
      <c r="I10" s="185" t="e">
        <f>H10+K10</f>
        <v>#REF!</v>
      </c>
      <c r="J10" s="185" t="e">
        <f>SUM(LEN(#REF!),LEN(#REF!),LEN(#REF!),LEN(#REF!),(LEN(#REF!)))</f>
        <v>#REF!</v>
      </c>
      <c r="K10" s="185" t="e">
        <f>SUM(LEN(#REF!),LEN(#REF!),LEN(#REF!),LEN(#REF!),(LEN(#REF!)))</f>
        <v>#REF!</v>
      </c>
      <c r="L10" s="185" t="e">
        <f>SUM(LEN(#REF!),LEN(#REF!),LEN(#REF!),LEN(#REF!),(LEN(#REF!)))</f>
        <v>#REF!</v>
      </c>
      <c r="M10" s="185" t="e">
        <f>SUM(LEN(#REF!),LEN(#REF!),LEN(#REF!),LEN(#REF!),(LEN(#REF!)))</f>
        <v>#REF!</v>
      </c>
      <c r="N10" s="185" t="e">
        <f>SUM(LEN(#REF!),LEN(#REF!),LEN(#REF!),LEN(#REF!),(LEN(#REF!)))</f>
        <v>#REF!</v>
      </c>
      <c r="O10" s="185" t="e">
        <f>SUM(LEN(#REF!),LEN(#REF!),LEN(#REF!),LEN(#REF!),(LEN(#REF!)))</f>
        <v>#REF!</v>
      </c>
      <c r="P10" s="185" t="e">
        <f>SUM(LEN(#REF!),LEN(#REF!),LEN(#REF!),LEN(#REF!),(LEN(#REF!)))</f>
        <v>#REF!</v>
      </c>
      <c r="Q10" s="185" t="e">
        <f>SUM(N10:P10)</f>
        <v>#REF!</v>
      </c>
      <c r="R10" s="185" t="e">
        <f>SUM(LEN(#REF!),LEN(#REF!),LEN(#REF!),LEN(#REF!),(LEN(#REF!)))</f>
        <v>#REF!</v>
      </c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66"/>
      <c r="AD10" s="228" t="e">
        <f>SUM(LEN(#REF!),LEN(#REF!),LEN(#REF!),LEN(#REF!),LEN(#REF!))</f>
        <v>#REF!</v>
      </c>
      <c r="AE10" s="185" t="e">
        <f t="shared" ref="AE10:AE11" si="7">AD10+AG10</f>
        <v>#REF!</v>
      </c>
      <c r="AF10" s="185" t="e">
        <f>SUM(LEN(#REF!),LEN(#REF!),LEN(#REF!),LEN(#REF!),(LEN(#REF!)))</f>
        <v>#REF!</v>
      </c>
      <c r="AG10" s="185" t="e">
        <f>SUM(LEN(#REF!),LEN(#REF!),LEN(#REF!),LEN(#REF!),LEN(#REF!))</f>
        <v>#REF!</v>
      </c>
      <c r="AH10" s="185" t="e">
        <f>SUM(LEN(#REF!),LEN(#REF!),LEN(#REF!),LEN(#REF!),(LEN(#REF!)))</f>
        <v>#REF!</v>
      </c>
      <c r="AI10" s="226" t="e">
        <f>SUM(LEN(#REF!),LEN(#REF!),LEN(#REF!),LEN(#REF!),(LEN(#REF!)))</f>
        <v>#REF!</v>
      </c>
      <c r="AJ10" s="214" t="e">
        <f>SUM(LEN(#REF!),LEN(#REF!),LEN(#REF!),LEN(#REF!),(LEN(#REF!)))</f>
        <v>#REF!</v>
      </c>
      <c r="AK10" s="214" t="e">
        <f>SUM(LEN(#REF!),LEN(#REF!),LEN(#REF!),LEN(#REF!),(LEN(#REF!)))</f>
        <v>#REF!</v>
      </c>
      <c r="AL10" s="214" t="e">
        <f>SUM(LEN(#REF!),LEN(#REF!),LEN(#REF!),LEN(#REF!),(LEN(#REF!)))</f>
        <v>#REF!</v>
      </c>
      <c r="AM10" s="185" t="e">
        <f t="shared" ref="AM10:AM11" si="8">SUM(AJ10:AL10)</f>
        <v>#REF!</v>
      </c>
      <c r="AN10" s="347" t="e">
        <f>SUM(LEN(#REF!),LEN(#REF!),LEN(#REF!),LEN(#REF!),(LEN(#REF!)))</f>
        <v>#REF!</v>
      </c>
      <c r="AO10" s="348" t="e">
        <f t="shared" si="1"/>
        <v>#REF!</v>
      </c>
      <c r="AP10" s="389" t="e">
        <f>SUM(AO10:AO10)</f>
        <v>#REF!</v>
      </c>
      <c r="AQ10" s="187" t="e">
        <f t="shared" si="2"/>
        <v>#REF!</v>
      </c>
      <c r="AR10" s="187" t="e">
        <f t="shared" si="3"/>
        <v>#REF!</v>
      </c>
      <c r="AS10" s="187" t="e">
        <f t="shared" si="4"/>
        <v>#REF!</v>
      </c>
      <c r="AT10" s="187" t="e">
        <f t="shared" si="5"/>
        <v>#REF!</v>
      </c>
      <c r="AU10" s="360"/>
      <c r="AV10" s="190"/>
      <c r="AW10" s="190"/>
      <c r="AX10" s="190"/>
      <c r="AY10" s="190"/>
      <c r="AZ10" s="214"/>
      <c r="BA10" s="122"/>
      <c r="BB10" s="123">
        <v>0</v>
      </c>
      <c r="BC10" s="389">
        <f>SUM(BB10:BB10)</f>
        <v>0</v>
      </c>
    </row>
    <row r="11" spans="1:55" s="123" customFormat="1" ht="41.25" customHeight="1">
      <c r="A11" s="100">
        <v>7</v>
      </c>
      <c r="B11" s="118" t="s">
        <v>52</v>
      </c>
      <c r="C11" s="119" t="s">
        <v>53</v>
      </c>
      <c r="D11" s="120" t="s">
        <v>317</v>
      </c>
      <c r="E11" s="80" t="s">
        <v>550</v>
      </c>
      <c r="F11" s="82"/>
      <c r="G11" s="166"/>
      <c r="H11" s="236" t="e">
        <f>SUM(LEN(#REF!),LEN(#REF!),LEN(#REF!),LEN(#REF!),(LEN(#REF!)))</f>
        <v>#REF!</v>
      </c>
      <c r="I11" s="185" t="e">
        <f t="shared" ref="I11" si="9">H11+K11</f>
        <v>#REF!</v>
      </c>
      <c r="J11" s="185" t="e">
        <f>SUM(LEN(#REF!),LEN(#REF!),LEN(#REF!),LEN(#REF!),(LEN(#REF!)))</f>
        <v>#REF!</v>
      </c>
      <c r="K11" s="185" t="e">
        <f>SUM(LEN(#REF!),LEN(#REF!),LEN(#REF!),LEN(#REF!),(LEN(#REF!)))</f>
        <v>#REF!</v>
      </c>
      <c r="L11" s="185" t="e">
        <f>SUM(LEN(#REF!),LEN(#REF!),LEN(#REF!),LEN(#REF!),(LEN(#REF!)))</f>
        <v>#REF!</v>
      </c>
      <c r="M11" s="185" t="e">
        <f>SUM(LEN(#REF!),LEN(#REF!),LEN(#REF!),LEN(#REF!),(LEN(#REF!)))</f>
        <v>#REF!</v>
      </c>
      <c r="N11" s="185" t="e">
        <f>SUM(LEN(#REF!),LEN(#REF!),LEN(#REF!),LEN(#REF!),(LEN(#REF!)))</f>
        <v>#REF!</v>
      </c>
      <c r="O11" s="185" t="e">
        <f>SUM(LEN(#REF!),LEN(#REF!),LEN(#REF!),LEN(#REF!),(LEN(#REF!)))</f>
        <v>#REF!</v>
      </c>
      <c r="P11" s="185" t="e">
        <f>SUM(LEN(#REF!),LEN(#REF!),LEN(#REF!),LEN(#REF!),(LEN(#REF!)))</f>
        <v>#REF!</v>
      </c>
      <c r="Q11" s="185" t="e">
        <f t="shared" ref="Q11" si="10">SUM(N11:P11)</f>
        <v>#REF!</v>
      </c>
      <c r="R11" s="185" t="e">
        <f>SUM(LEN(#REF!),LEN(#REF!),LEN(#REF!),LEN(#REF!),(LEN(#REF!)))</f>
        <v>#REF!</v>
      </c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66"/>
      <c r="AD11" s="228" t="e">
        <f>SUM(LEN(#REF!),LEN(#REF!),LEN(#REF!),LEN(#REF!),LEN(#REF!))</f>
        <v>#REF!</v>
      </c>
      <c r="AE11" s="185" t="e">
        <f t="shared" si="7"/>
        <v>#REF!</v>
      </c>
      <c r="AF11" s="185" t="e">
        <f>SUM(LEN(#REF!),LEN(#REF!),LEN(#REF!),LEN(#REF!),(LEN(#REF!)))</f>
        <v>#REF!</v>
      </c>
      <c r="AG11" s="185" t="e">
        <f>SUM(LEN(#REF!),LEN(#REF!),LEN(#REF!),LEN(#REF!),LEN(#REF!))</f>
        <v>#REF!</v>
      </c>
      <c r="AH11" s="185" t="e">
        <f>SUM(LEN(#REF!),LEN(#REF!),LEN(#REF!),LEN(#REF!),(LEN(#REF!)))</f>
        <v>#REF!</v>
      </c>
      <c r="AI11" s="226" t="e">
        <f>SUM(LEN(#REF!),LEN(#REF!),LEN(#REF!),LEN(#REF!),(LEN(#REF!)))</f>
        <v>#REF!</v>
      </c>
      <c r="AJ11" s="214" t="e">
        <f>SUM(LEN(#REF!),LEN(#REF!),LEN(#REF!),LEN(#REF!),(LEN(#REF!)))</f>
        <v>#REF!</v>
      </c>
      <c r="AK11" s="214" t="e">
        <f>SUM(LEN(#REF!),LEN(#REF!),LEN(#REF!),LEN(#REF!),(LEN(#REF!)))</f>
        <v>#REF!</v>
      </c>
      <c r="AL11" s="214" t="e">
        <f>SUM(LEN(#REF!),LEN(#REF!),LEN(#REF!),LEN(#REF!),(LEN(#REF!)))</f>
        <v>#REF!</v>
      </c>
      <c r="AM11" s="185" t="e">
        <f t="shared" si="8"/>
        <v>#REF!</v>
      </c>
      <c r="AN11" s="347" t="e">
        <f>SUM(LEN(#REF!),LEN(#REF!),LEN(#REF!),LEN(#REF!),(LEN(#REF!)))</f>
        <v>#REF!</v>
      </c>
      <c r="AO11" s="348" t="e">
        <f t="shared" si="1"/>
        <v>#REF!</v>
      </c>
      <c r="AP11" s="389" t="e">
        <f>SUM(AO11:AO11)</f>
        <v>#REF!</v>
      </c>
      <c r="AQ11" s="187" t="e">
        <f t="shared" si="2"/>
        <v>#REF!</v>
      </c>
      <c r="AR11" s="187" t="e">
        <f t="shared" si="3"/>
        <v>#REF!</v>
      </c>
      <c r="AS11" s="187" t="e">
        <f t="shared" si="4"/>
        <v>#REF!</v>
      </c>
      <c r="AT11" s="187" t="e">
        <f t="shared" si="5"/>
        <v>#REF!</v>
      </c>
      <c r="AU11" s="360"/>
      <c r="AV11" s="190"/>
      <c r="AW11" s="190"/>
      <c r="AX11" s="190"/>
      <c r="AY11" s="190"/>
      <c r="AZ11" s="214"/>
      <c r="BA11" s="122"/>
      <c r="BB11" s="123">
        <v>0</v>
      </c>
      <c r="BC11" s="389">
        <f>SUM(BB11:BB11)</f>
        <v>0</v>
      </c>
    </row>
    <row r="12" spans="1:55" s="123" customFormat="1" ht="41.25" customHeight="1">
      <c r="A12" s="128"/>
      <c r="B12" s="129" t="s">
        <v>333</v>
      </c>
      <c r="C12" s="96"/>
      <c r="D12" s="99"/>
      <c r="E12" s="79"/>
      <c r="F12" s="99"/>
      <c r="G12" s="165"/>
      <c r="H12" s="185" t="e">
        <f>SUM(H13:H14)</f>
        <v>#REF!</v>
      </c>
      <c r="I12" s="185" t="e">
        <f>SUM(I13:I14)</f>
        <v>#REF!</v>
      </c>
      <c r="J12" s="185" t="e">
        <f>SUM(J13:J14)</f>
        <v>#REF!</v>
      </c>
      <c r="K12" s="185" t="e">
        <f>SUM(K13:K14)</f>
        <v>#REF!</v>
      </c>
      <c r="L12" s="185" t="e">
        <f>SUM(L13:L14)</f>
        <v>#REF!</v>
      </c>
      <c r="M12" s="185" t="e">
        <f>SUM(M13:M14)</f>
        <v>#REF!</v>
      </c>
      <c r="N12" s="185" t="e">
        <f>SUM(N13:N14)</f>
        <v>#REF!</v>
      </c>
      <c r="O12" s="185" t="e">
        <f>SUM(O13:O14)</f>
        <v>#REF!</v>
      </c>
      <c r="P12" s="185" t="e">
        <f>SUM(P13:P14)</f>
        <v>#REF!</v>
      </c>
      <c r="Q12" s="185" t="e">
        <f>SUM(Q13:Q14)</f>
        <v>#REF!</v>
      </c>
      <c r="R12" s="185" t="e">
        <f>SUM(R13:R14)</f>
        <v>#REF!</v>
      </c>
      <c r="S12" s="190" t="e">
        <f t="shared" ref="S12:AB12" si="11">I12/4</f>
        <v>#REF!</v>
      </c>
      <c r="T12" s="190" t="e">
        <f t="shared" si="11"/>
        <v>#REF!</v>
      </c>
      <c r="U12" s="190" t="e">
        <f t="shared" si="11"/>
        <v>#REF!</v>
      </c>
      <c r="V12" s="190" t="e">
        <f t="shared" si="11"/>
        <v>#REF!</v>
      </c>
      <c r="W12" s="190" t="e">
        <f t="shared" si="11"/>
        <v>#REF!</v>
      </c>
      <c r="X12" s="190" t="e">
        <f t="shared" si="11"/>
        <v>#REF!</v>
      </c>
      <c r="Y12" s="190" t="e">
        <f t="shared" si="11"/>
        <v>#REF!</v>
      </c>
      <c r="Z12" s="190" t="e">
        <f t="shared" si="11"/>
        <v>#REF!</v>
      </c>
      <c r="AA12" s="190" t="e">
        <f t="shared" si="11"/>
        <v>#REF!</v>
      </c>
      <c r="AB12" s="190" t="e">
        <f t="shared" si="11"/>
        <v>#REF!</v>
      </c>
      <c r="AC12" s="165"/>
      <c r="AD12" s="226" t="e">
        <f>SUM(AD13:AD14)</f>
        <v>#REF!</v>
      </c>
      <c r="AE12" s="185" t="e">
        <f>SUM(AE13:AE14)</f>
        <v>#REF!</v>
      </c>
      <c r="AF12" s="185" t="e">
        <f>SUM(AF13:AF14)</f>
        <v>#REF!</v>
      </c>
      <c r="AG12" s="185" t="e">
        <f>SUM(AG13:AG14)</f>
        <v>#REF!</v>
      </c>
      <c r="AH12" s="185" t="e">
        <f>SUM(AH13:AH14)</f>
        <v>#REF!</v>
      </c>
      <c r="AI12" s="226" t="e">
        <f>SUM(AI13:AI14)</f>
        <v>#REF!</v>
      </c>
      <c r="AJ12" s="185" t="e">
        <f>SUM(AJ13:AJ14)</f>
        <v>#REF!</v>
      </c>
      <c r="AK12" s="185" t="e">
        <f>SUM(AK13:AK14)</f>
        <v>#REF!</v>
      </c>
      <c r="AL12" s="185" t="e">
        <f>SUM(AL13:AL14)</f>
        <v>#REF!</v>
      </c>
      <c r="AM12" s="185" t="e">
        <f>SUM(AM13:AM14)</f>
        <v>#REF!</v>
      </c>
      <c r="AN12" s="347" t="e">
        <f>SUM(AN13:AN14)</f>
        <v>#REF!</v>
      </c>
      <c r="AO12" s="348" t="e">
        <f t="shared" si="1"/>
        <v>#REF!</v>
      </c>
      <c r="AP12" s="389"/>
      <c r="AQ12" s="187" t="e">
        <f t="shared" si="2"/>
        <v>#REF!</v>
      </c>
      <c r="AR12" s="187" t="e">
        <f t="shared" si="3"/>
        <v>#REF!</v>
      </c>
      <c r="AS12" s="187" t="e">
        <f t="shared" si="4"/>
        <v>#REF!</v>
      </c>
      <c r="AT12" s="187" t="e">
        <f t="shared" si="5"/>
        <v>#REF!</v>
      </c>
      <c r="AU12" s="360" t="e">
        <f>AO12/4</f>
        <v>#REF!</v>
      </c>
      <c r="AV12" s="190" t="e">
        <f>AQ12/4</f>
        <v>#REF!</v>
      </c>
      <c r="AW12" s="190" t="e">
        <f>AR12/4</f>
        <v>#REF!</v>
      </c>
      <c r="AX12" s="190" t="e">
        <f>AS12/4</f>
        <v>#REF!</v>
      </c>
      <c r="AY12" s="190" t="e">
        <f>AT12/4</f>
        <v>#REF!</v>
      </c>
      <c r="AZ12" s="214"/>
      <c r="BA12" s="122"/>
      <c r="BB12" s="123">
        <v>296</v>
      </c>
      <c r="BC12" s="389"/>
    </row>
    <row r="13" spans="1:55" s="123" customFormat="1" ht="41.25" customHeight="1">
      <c r="A13" s="100">
        <v>1</v>
      </c>
      <c r="B13" s="118" t="s">
        <v>93</v>
      </c>
      <c r="C13" s="119" t="s">
        <v>94</v>
      </c>
      <c r="D13" s="120" t="s">
        <v>317</v>
      </c>
      <c r="E13" s="80" t="s">
        <v>536</v>
      </c>
      <c r="F13" s="82"/>
      <c r="G13" s="166"/>
      <c r="H13" s="236" t="e">
        <f>SUM(LEN(#REF!),LEN(#REF!),LEN(#REF!),LEN(#REF!),(LEN(#REF!)))</f>
        <v>#REF!</v>
      </c>
      <c r="I13" s="185" t="e">
        <f t="shared" ref="I13:I14" si="12">H13+K13</f>
        <v>#REF!</v>
      </c>
      <c r="J13" s="185" t="e">
        <f>SUM(LEN(#REF!),LEN(#REF!),LEN(#REF!),LEN(#REF!),(LEN(#REF!)))</f>
        <v>#REF!</v>
      </c>
      <c r="K13" s="185" t="e">
        <f>SUM(LEN(#REF!),LEN(#REF!),LEN(#REF!),LEN(#REF!),(LEN(#REF!)))</f>
        <v>#REF!</v>
      </c>
      <c r="L13" s="185" t="e">
        <f>SUM(LEN(#REF!),LEN(#REF!),LEN(#REF!),LEN(#REF!),(LEN(#REF!)))</f>
        <v>#REF!</v>
      </c>
      <c r="M13" s="185" t="e">
        <f>SUM(LEN(#REF!),LEN(#REF!),LEN(#REF!),LEN(#REF!),(LEN(#REF!)))</f>
        <v>#REF!</v>
      </c>
      <c r="N13" s="185" t="e">
        <f>SUM(LEN(#REF!),LEN(#REF!),LEN(#REF!),LEN(#REF!),(LEN(#REF!)))</f>
        <v>#REF!</v>
      </c>
      <c r="O13" s="185" t="e">
        <f>SUM(LEN(#REF!),LEN(#REF!),LEN(#REF!),LEN(#REF!),(LEN(#REF!)))</f>
        <v>#REF!</v>
      </c>
      <c r="P13" s="185" t="e">
        <f>SUM(LEN(#REF!),LEN(#REF!),LEN(#REF!),LEN(#REF!),(LEN(#REF!)))</f>
        <v>#REF!</v>
      </c>
      <c r="Q13" s="185" t="e">
        <f t="shared" ref="Q13:Q14" si="13">SUM(N13:P13)</f>
        <v>#REF!</v>
      </c>
      <c r="R13" s="185" t="e">
        <f>SUM(LEN(#REF!),LEN(#REF!),LEN(#REF!),LEN(#REF!),(LEN(#REF!)))</f>
        <v>#REF!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66"/>
      <c r="AD13" s="228" t="e">
        <f>SUM(LEN(#REF!),LEN(#REF!),LEN(#REF!),LEN(#REF!),LEN(#REF!))</f>
        <v>#REF!</v>
      </c>
      <c r="AE13" s="185" t="e">
        <f t="shared" ref="AE13:AE14" si="14">AD13+AG13</f>
        <v>#REF!</v>
      </c>
      <c r="AF13" s="185" t="e">
        <f>SUM(LEN(#REF!),LEN(#REF!),LEN(#REF!),LEN(#REF!),(LEN(#REF!)))</f>
        <v>#REF!</v>
      </c>
      <c r="AG13" s="185" t="e">
        <f>SUM(LEN(#REF!),LEN(#REF!),LEN(#REF!),LEN(#REF!),LEN(#REF!))</f>
        <v>#REF!</v>
      </c>
      <c r="AH13" s="185" t="e">
        <f>SUM(LEN(#REF!),LEN(#REF!),LEN(#REF!),LEN(#REF!),(LEN(#REF!)))</f>
        <v>#REF!</v>
      </c>
      <c r="AI13" s="226" t="e">
        <f>SUM(LEN(#REF!),LEN(#REF!),LEN(#REF!),LEN(#REF!),(LEN(#REF!)))</f>
        <v>#REF!</v>
      </c>
      <c r="AJ13" s="214" t="e">
        <f>SUM(LEN(#REF!),LEN(#REF!),LEN(#REF!),LEN(#REF!),(LEN(#REF!)))</f>
        <v>#REF!</v>
      </c>
      <c r="AK13" s="214" t="e">
        <f>SUM(LEN(#REF!),LEN(#REF!),LEN(#REF!),LEN(#REF!),(LEN(#REF!)))</f>
        <v>#REF!</v>
      </c>
      <c r="AL13" s="214" t="e">
        <f>SUM(LEN(#REF!),LEN(#REF!),LEN(#REF!),LEN(#REF!),(LEN(#REF!)))</f>
        <v>#REF!</v>
      </c>
      <c r="AM13" s="185" t="e">
        <f t="shared" ref="AM13:AM14" si="15">SUM(AJ13:AL13)</f>
        <v>#REF!</v>
      </c>
      <c r="AN13" s="347" t="e">
        <f>SUM(LEN(#REF!),LEN(#REF!),LEN(#REF!),LEN(#REF!),(LEN(#REF!)))</f>
        <v>#REF!</v>
      </c>
      <c r="AO13" s="348" t="e">
        <f t="shared" si="1"/>
        <v>#REF!</v>
      </c>
      <c r="AP13" s="389" t="e">
        <f>SUM(AO13:AO13)</f>
        <v>#REF!</v>
      </c>
      <c r="AQ13" s="187" t="e">
        <f t="shared" si="2"/>
        <v>#REF!</v>
      </c>
      <c r="AR13" s="187" t="e">
        <f t="shared" si="3"/>
        <v>#REF!</v>
      </c>
      <c r="AS13" s="187" t="e">
        <f t="shared" si="4"/>
        <v>#REF!</v>
      </c>
      <c r="AT13" s="187" t="e">
        <f t="shared" si="5"/>
        <v>#REF!</v>
      </c>
      <c r="AU13" s="360"/>
      <c r="AV13" s="190"/>
      <c r="AW13" s="190"/>
      <c r="AX13" s="190"/>
      <c r="AY13" s="190"/>
      <c r="AZ13" s="214"/>
      <c r="BA13" s="122"/>
      <c r="BB13" s="123">
        <v>0</v>
      </c>
      <c r="BC13" s="389">
        <f>SUM(BB13:BB13)</f>
        <v>0</v>
      </c>
    </row>
    <row r="14" spans="1:55" s="123" customFormat="1" ht="41.25" customHeight="1">
      <c r="A14" s="100">
        <v>3</v>
      </c>
      <c r="B14" s="118" t="s">
        <v>95</v>
      </c>
      <c r="C14" s="119" t="s">
        <v>96</v>
      </c>
      <c r="D14" s="120" t="s">
        <v>317</v>
      </c>
      <c r="E14" s="465" t="s">
        <v>539</v>
      </c>
      <c r="F14" s="98"/>
      <c r="G14" s="166"/>
      <c r="H14" s="236" t="e">
        <f>SUM(LEN(#REF!),LEN(#REF!),LEN(#REF!),LEN(#REF!),(LEN(#REF!)))</f>
        <v>#REF!</v>
      </c>
      <c r="I14" s="185" t="e">
        <f t="shared" si="12"/>
        <v>#REF!</v>
      </c>
      <c r="J14" s="185" t="e">
        <f>SUM(LEN(#REF!),LEN(#REF!),LEN(#REF!),LEN(#REF!),(LEN(#REF!)))</f>
        <v>#REF!</v>
      </c>
      <c r="K14" s="185" t="e">
        <f>SUM(LEN(#REF!),LEN(#REF!),LEN(#REF!),LEN(#REF!),(LEN(#REF!)))</f>
        <v>#REF!</v>
      </c>
      <c r="L14" s="185" t="e">
        <f>SUM(LEN(#REF!),LEN(#REF!),LEN(#REF!),LEN(#REF!),(LEN(#REF!)))</f>
        <v>#REF!</v>
      </c>
      <c r="M14" s="185" t="e">
        <f>SUM(LEN(#REF!),LEN(#REF!),LEN(#REF!),LEN(#REF!),(LEN(#REF!)))</f>
        <v>#REF!</v>
      </c>
      <c r="N14" s="185" t="e">
        <f>SUM(LEN(#REF!),LEN(#REF!),LEN(#REF!),LEN(#REF!),(LEN(#REF!)))</f>
        <v>#REF!</v>
      </c>
      <c r="O14" s="185" t="e">
        <f>SUM(LEN(#REF!),LEN(#REF!),LEN(#REF!),LEN(#REF!),(LEN(#REF!)))</f>
        <v>#REF!</v>
      </c>
      <c r="P14" s="185" t="e">
        <f>SUM(LEN(#REF!),LEN(#REF!),LEN(#REF!),LEN(#REF!),(LEN(#REF!)))</f>
        <v>#REF!</v>
      </c>
      <c r="Q14" s="185" t="e">
        <f t="shared" si="13"/>
        <v>#REF!</v>
      </c>
      <c r="R14" s="185" t="e">
        <f>SUM(LEN(#REF!),LEN(#REF!),LEN(#REF!),LEN(#REF!),(LEN(#REF!)))</f>
        <v>#REF!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73"/>
      <c r="AD14" s="228" t="e">
        <f>SUM(LEN(#REF!),LEN(#REF!),LEN(#REF!),LEN(#REF!),LEN(#REF!))</f>
        <v>#REF!</v>
      </c>
      <c r="AE14" s="185" t="e">
        <f t="shared" si="14"/>
        <v>#REF!</v>
      </c>
      <c r="AF14" s="185" t="e">
        <f>SUM(LEN(#REF!),LEN(#REF!),LEN(#REF!),LEN(#REF!),(LEN(#REF!)))</f>
        <v>#REF!</v>
      </c>
      <c r="AG14" s="185" t="e">
        <f>SUM(LEN(#REF!),LEN(#REF!),LEN(#REF!),LEN(#REF!),LEN(#REF!))</f>
        <v>#REF!</v>
      </c>
      <c r="AH14" s="185" t="e">
        <f>SUM(LEN(#REF!),LEN(#REF!),LEN(#REF!),LEN(#REF!),(LEN(#REF!)))</f>
        <v>#REF!</v>
      </c>
      <c r="AI14" s="226" t="e">
        <f>SUM(LEN(#REF!),LEN(#REF!),LEN(#REF!),LEN(#REF!),(LEN(#REF!)))</f>
        <v>#REF!</v>
      </c>
      <c r="AJ14" s="214" t="e">
        <f>SUM(LEN(#REF!),LEN(#REF!),LEN(#REF!),LEN(#REF!),(LEN(#REF!)))</f>
        <v>#REF!</v>
      </c>
      <c r="AK14" s="214" t="e">
        <f>SUM(LEN(#REF!),LEN(#REF!),LEN(#REF!),LEN(#REF!),(LEN(#REF!)))</f>
        <v>#REF!</v>
      </c>
      <c r="AL14" s="214" t="e">
        <f>SUM(LEN(#REF!),LEN(#REF!),LEN(#REF!),LEN(#REF!),(LEN(#REF!)))</f>
        <v>#REF!</v>
      </c>
      <c r="AM14" s="185" t="e">
        <f t="shared" si="15"/>
        <v>#REF!</v>
      </c>
      <c r="AN14" s="347" t="e">
        <f>SUM(LEN(#REF!),LEN(#REF!),LEN(#REF!),LEN(#REF!),(LEN(#REF!)))</f>
        <v>#REF!</v>
      </c>
      <c r="AO14" s="348" t="e">
        <f t="shared" si="1"/>
        <v>#REF!</v>
      </c>
      <c r="AP14" s="389" t="e">
        <f>SUM(AO14:AO14)</f>
        <v>#REF!</v>
      </c>
      <c r="AQ14" s="187" t="e">
        <f t="shared" si="2"/>
        <v>#REF!</v>
      </c>
      <c r="AR14" s="187" t="e">
        <f t="shared" si="3"/>
        <v>#REF!</v>
      </c>
      <c r="AS14" s="187" t="e">
        <f t="shared" si="4"/>
        <v>#REF!</v>
      </c>
      <c r="AT14" s="187" t="e">
        <f t="shared" si="5"/>
        <v>#REF!</v>
      </c>
      <c r="AU14" s="360"/>
      <c r="AV14" s="190"/>
      <c r="AW14" s="190"/>
      <c r="AX14" s="190"/>
      <c r="AY14" s="190"/>
      <c r="AZ14" s="214"/>
      <c r="BA14" s="122"/>
      <c r="BB14" s="123">
        <v>0</v>
      </c>
      <c r="BC14" s="389">
        <f>SUM(BB14:BB14)</f>
        <v>0</v>
      </c>
    </row>
    <row r="15" spans="1:55" s="122" customFormat="1" ht="41.25" customHeight="1">
      <c r="A15" s="128"/>
      <c r="B15" s="129" t="s">
        <v>334</v>
      </c>
      <c r="C15" s="96"/>
      <c r="D15" s="99"/>
      <c r="E15" s="79"/>
      <c r="F15" s="99"/>
      <c r="G15" s="165"/>
      <c r="H15" s="185" t="e">
        <f>SUM(H16:H16)</f>
        <v>#REF!</v>
      </c>
      <c r="I15" s="185" t="e">
        <f>SUM(I16:I16)</f>
        <v>#REF!</v>
      </c>
      <c r="J15" s="185" t="e">
        <f>SUM(J16:J16)</f>
        <v>#REF!</v>
      </c>
      <c r="K15" s="185" t="e">
        <f>SUM(K16:K16)</f>
        <v>#REF!</v>
      </c>
      <c r="L15" s="185" t="e">
        <f>SUM(L16:L16)</f>
        <v>#REF!</v>
      </c>
      <c r="M15" s="185" t="e">
        <f>SUM(M16:M16)</f>
        <v>#REF!</v>
      </c>
      <c r="N15" s="185" t="e">
        <f>SUM(N16:N16)</f>
        <v>#REF!</v>
      </c>
      <c r="O15" s="185" t="e">
        <f>SUM(O16:O16)</f>
        <v>#REF!</v>
      </c>
      <c r="P15" s="185" t="e">
        <f>SUM(P16:P16)</f>
        <v>#REF!</v>
      </c>
      <c r="Q15" s="185" t="e">
        <f>SUM(Q16:Q16)</f>
        <v>#REF!</v>
      </c>
      <c r="R15" s="185" t="e">
        <f>SUM(R16:R16)</f>
        <v>#REF!</v>
      </c>
      <c r="S15" s="190" t="e">
        <f t="shared" ref="S15:AB15" si="16">I15/6</f>
        <v>#REF!</v>
      </c>
      <c r="T15" s="190" t="e">
        <f t="shared" si="16"/>
        <v>#REF!</v>
      </c>
      <c r="U15" s="190" t="e">
        <f t="shared" si="16"/>
        <v>#REF!</v>
      </c>
      <c r="V15" s="190" t="e">
        <f t="shared" si="16"/>
        <v>#REF!</v>
      </c>
      <c r="W15" s="190" t="e">
        <f t="shared" si="16"/>
        <v>#REF!</v>
      </c>
      <c r="X15" s="190" t="e">
        <f t="shared" si="16"/>
        <v>#REF!</v>
      </c>
      <c r="Y15" s="190" t="e">
        <f t="shared" si="16"/>
        <v>#REF!</v>
      </c>
      <c r="Z15" s="190" t="e">
        <f t="shared" si="16"/>
        <v>#REF!</v>
      </c>
      <c r="AA15" s="190" t="e">
        <f t="shared" si="16"/>
        <v>#REF!</v>
      </c>
      <c r="AB15" s="190" t="e">
        <f t="shared" si="16"/>
        <v>#REF!</v>
      </c>
      <c r="AC15" s="165"/>
      <c r="AD15" s="185" t="e">
        <f>SUM(AD16:AD16)</f>
        <v>#REF!</v>
      </c>
      <c r="AE15" s="185" t="e">
        <f>SUM(AE16:AE16)</f>
        <v>#REF!</v>
      </c>
      <c r="AF15" s="185" t="e">
        <f>SUM(AF16:AF16)</f>
        <v>#REF!</v>
      </c>
      <c r="AG15" s="185" t="e">
        <f>SUM(AG16:AG16)</f>
        <v>#REF!</v>
      </c>
      <c r="AH15" s="185" t="e">
        <f>SUM(AH16:AH16)</f>
        <v>#REF!</v>
      </c>
      <c r="AI15" s="226" t="e">
        <f>SUM(AI16:AI16)</f>
        <v>#REF!</v>
      </c>
      <c r="AJ15" s="185" t="e">
        <f>SUM(AJ16:AJ16)</f>
        <v>#REF!</v>
      </c>
      <c r="AK15" s="185" t="e">
        <f>SUM(AK16:AK16)</f>
        <v>#REF!</v>
      </c>
      <c r="AL15" s="185" t="e">
        <f>SUM(AL16:AL16)</f>
        <v>#REF!</v>
      </c>
      <c r="AM15" s="185" t="e">
        <f>SUM(AM16:AM16)</f>
        <v>#REF!</v>
      </c>
      <c r="AN15" s="347" t="e">
        <f>SUM(AN16:AN16)</f>
        <v>#REF!</v>
      </c>
      <c r="AO15" s="348" t="e">
        <f t="shared" si="1"/>
        <v>#REF!</v>
      </c>
      <c r="AP15" s="389"/>
      <c r="AQ15" s="187" t="e">
        <f t="shared" si="2"/>
        <v>#REF!</v>
      </c>
      <c r="AR15" s="187" t="e">
        <f t="shared" si="3"/>
        <v>#REF!</v>
      </c>
      <c r="AS15" s="187" t="e">
        <f t="shared" si="4"/>
        <v>#REF!</v>
      </c>
      <c r="AT15" s="187" t="e">
        <f t="shared" si="5"/>
        <v>#REF!</v>
      </c>
      <c r="AU15" s="360" t="e">
        <f>AO15/6</f>
        <v>#REF!</v>
      </c>
      <c r="AV15" s="190" t="e">
        <f>AQ15/6</f>
        <v>#REF!</v>
      </c>
      <c r="AW15" s="190" t="e">
        <f>AR15/6</f>
        <v>#REF!</v>
      </c>
      <c r="AX15" s="190" t="e">
        <f>AS15/6</f>
        <v>#REF!</v>
      </c>
      <c r="AY15" s="190" t="e">
        <f>AT15/6</f>
        <v>#REF!</v>
      </c>
      <c r="AZ15" s="214"/>
      <c r="BB15" s="122">
        <v>184</v>
      </c>
      <c r="BC15" s="389"/>
    </row>
    <row r="16" spans="1:55" s="122" customFormat="1" ht="41.25" customHeight="1">
      <c r="A16" s="100">
        <v>5</v>
      </c>
      <c r="B16" s="118" t="s">
        <v>100</v>
      </c>
      <c r="C16" s="119" t="s">
        <v>101</v>
      </c>
      <c r="D16" s="120" t="s">
        <v>317</v>
      </c>
      <c r="E16" s="80" t="s">
        <v>530</v>
      </c>
      <c r="F16" s="82"/>
      <c r="G16" s="166"/>
      <c r="H16" s="236" t="e">
        <f>SUM(LEN(#REF!),LEN(#REF!),LEN(#REF!),LEN(#REF!),(LEN(#REF!)))</f>
        <v>#REF!</v>
      </c>
      <c r="I16" s="185" t="e">
        <f t="shared" ref="I16" si="17">H16+K16</f>
        <v>#REF!</v>
      </c>
      <c r="J16" s="185" t="e">
        <f>SUM(LEN(#REF!),LEN(#REF!),LEN(#REF!),LEN(#REF!),(LEN(#REF!)))</f>
        <v>#REF!</v>
      </c>
      <c r="K16" s="185" t="e">
        <f>SUM(LEN(#REF!),LEN(#REF!),LEN(#REF!),LEN(#REF!),(LEN(#REF!)))</f>
        <v>#REF!</v>
      </c>
      <c r="L16" s="185" t="e">
        <f>SUM(LEN(#REF!),LEN(#REF!),LEN(#REF!),LEN(#REF!),(LEN(#REF!)))</f>
        <v>#REF!</v>
      </c>
      <c r="M16" s="185" t="e">
        <f>SUM(LEN(#REF!),LEN(#REF!),LEN(#REF!),LEN(#REF!),(LEN(#REF!)))</f>
        <v>#REF!</v>
      </c>
      <c r="N16" s="185" t="e">
        <f>SUM(LEN(#REF!),LEN(#REF!),LEN(#REF!),LEN(#REF!),(LEN(#REF!)))</f>
        <v>#REF!</v>
      </c>
      <c r="O16" s="185" t="e">
        <f>SUM(LEN(#REF!),LEN(#REF!),LEN(#REF!),LEN(#REF!),(LEN(#REF!)))</f>
        <v>#REF!</v>
      </c>
      <c r="P16" s="185" t="e">
        <f>SUM(LEN(#REF!),LEN(#REF!),LEN(#REF!),LEN(#REF!),(LEN(#REF!)))</f>
        <v>#REF!</v>
      </c>
      <c r="Q16" s="185" t="e">
        <f t="shared" ref="Q16" si="18">SUM(N16:P16)</f>
        <v>#REF!</v>
      </c>
      <c r="R16" s="185" t="e">
        <f>SUM(LEN(#REF!),LEN(#REF!),LEN(#REF!),LEN(#REF!),(LEN(#REF!)))</f>
        <v>#REF!</v>
      </c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66"/>
      <c r="AD16" s="228" t="e">
        <f>SUM(LEN(#REF!),LEN(#REF!),LEN(#REF!),LEN(#REF!),LEN(#REF!))</f>
        <v>#REF!</v>
      </c>
      <c r="AE16" s="185" t="e">
        <f t="shared" ref="AE16" si="19">AD16+AG16</f>
        <v>#REF!</v>
      </c>
      <c r="AF16" s="185" t="e">
        <f>SUM(LEN(#REF!),LEN(#REF!),LEN(#REF!),LEN(#REF!),(LEN(#REF!)))</f>
        <v>#REF!</v>
      </c>
      <c r="AG16" s="185" t="e">
        <f>SUM(LEN(#REF!),LEN(#REF!),LEN(#REF!),LEN(#REF!),LEN(#REF!))</f>
        <v>#REF!</v>
      </c>
      <c r="AH16" s="185" t="e">
        <f>SUM(LEN(#REF!),LEN(#REF!),LEN(#REF!),LEN(#REF!),(LEN(#REF!)))</f>
        <v>#REF!</v>
      </c>
      <c r="AI16" s="226" t="e">
        <f>SUM(LEN(#REF!),LEN(#REF!),LEN(#REF!),LEN(#REF!),(LEN(#REF!)))</f>
        <v>#REF!</v>
      </c>
      <c r="AJ16" s="214" t="e">
        <f>SUM(LEN(#REF!),LEN(#REF!),LEN(#REF!),LEN(#REF!),(LEN(#REF!)))</f>
        <v>#REF!</v>
      </c>
      <c r="AK16" s="214" t="e">
        <f>SUM(LEN(#REF!),LEN(#REF!),LEN(#REF!),LEN(#REF!),(LEN(#REF!)))</f>
        <v>#REF!</v>
      </c>
      <c r="AL16" s="214" t="e">
        <f>SUM(LEN(#REF!),LEN(#REF!),LEN(#REF!),LEN(#REF!),(LEN(#REF!)))</f>
        <v>#REF!</v>
      </c>
      <c r="AM16" s="185" t="e">
        <f t="shared" ref="AM16" si="20">SUM(AJ16:AL16)</f>
        <v>#REF!</v>
      </c>
      <c r="AN16" s="347" t="e">
        <f>SUM(LEN(#REF!),LEN(#REF!),LEN(#REF!),LEN(#REF!),(LEN(#REF!)))</f>
        <v>#REF!</v>
      </c>
      <c r="AO16" s="348" t="e">
        <f t="shared" ref="AO16:AO17" si="21">I16+AE16</f>
        <v>#REF!</v>
      </c>
      <c r="AP16" s="389" t="e">
        <f>SUM(AO16:AO16)</f>
        <v>#REF!</v>
      </c>
      <c r="AQ16" s="187" t="e">
        <f t="shared" ref="AQ16:AQ17" si="22">J16+AF16</f>
        <v>#REF!</v>
      </c>
      <c r="AR16" s="187" t="e">
        <f t="shared" ref="AR16:AR17" si="23">M16+AI16</f>
        <v>#REF!</v>
      </c>
      <c r="AS16" s="187" t="e">
        <f t="shared" ref="AS16:AS17" si="24">Q16+AM16</f>
        <v>#REF!</v>
      </c>
      <c r="AT16" s="187" t="e">
        <f t="shared" ref="AT16:AT17" si="25">R16+AN16</f>
        <v>#REF!</v>
      </c>
      <c r="AU16" s="360"/>
      <c r="AV16" s="190"/>
      <c r="AW16" s="190"/>
      <c r="AX16" s="190"/>
      <c r="AY16" s="190"/>
      <c r="AZ16" s="214"/>
      <c r="BB16" s="122">
        <v>0</v>
      </c>
      <c r="BC16" s="389">
        <f>SUM(BB16:BB16)</f>
        <v>0</v>
      </c>
    </row>
    <row r="17" spans="1:55" s="122" customFormat="1" ht="41.25" customHeight="1">
      <c r="A17" s="133"/>
      <c r="B17" s="134" t="s">
        <v>111</v>
      </c>
      <c r="C17" s="135"/>
      <c r="D17" s="136"/>
      <c r="E17" s="466"/>
      <c r="F17" s="117"/>
      <c r="G17" s="164"/>
      <c r="H17" s="185" t="e">
        <f>#REF!+#REF!+#REF!+#REF!</f>
        <v>#REF!</v>
      </c>
      <c r="I17" s="185" t="e">
        <f>#REF!+#REF!+#REF!+#REF!</f>
        <v>#REF!</v>
      </c>
      <c r="J17" s="185" t="e">
        <f>#REF!+#REF!+#REF!+#REF!</f>
        <v>#REF!</v>
      </c>
      <c r="K17" s="185" t="e">
        <f>#REF!+#REF!+#REF!+#REF!</f>
        <v>#REF!</v>
      </c>
      <c r="L17" s="185" t="e">
        <f>#REF!+#REF!+#REF!+#REF!</f>
        <v>#REF!</v>
      </c>
      <c r="M17" s="185" t="e">
        <f>#REF!+#REF!+#REF!+#REF!</f>
        <v>#REF!</v>
      </c>
      <c r="N17" s="185" t="e">
        <f>#REF!+#REF!+#REF!+#REF!</f>
        <v>#REF!</v>
      </c>
      <c r="O17" s="185" t="e">
        <f>#REF!+#REF!+#REF!+#REF!</f>
        <v>#REF!</v>
      </c>
      <c r="P17" s="185" t="e">
        <f>#REF!+#REF!+#REF!+#REF!</f>
        <v>#REF!</v>
      </c>
      <c r="Q17" s="185" t="e">
        <f>#REF!+#REF!+#REF!+#REF!</f>
        <v>#REF!</v>
      </c>
      <c r="R17" s="185" t="e">
        <f>#REF!+#REF!+#REF!+#REF!</f>
        <v>#REF!</v>
      </c>
      <c r="S17" s="190" t="e">
        <f t="shared" ref="S17:AB17" si="26">I17/27</f>
        <v>#REF!</v>
      </c>
      <c r="T17" s="190" t="e">
        <f t="shared" si="26"/>
        <v>#REF!</v>
      </c>
      <c r="U17" s="190" t="e">
        <f t="shared" si="26"/>
        <v>#REF!</v>
      </c>
      <c r="V17" s="190" t="e">
        <f t="shared" si="26"/>
        <v>#REF!</v>
      </c>
      <c r="W17" s="190" t="e">
        <f t="shared" si="26"/>
        <v>#REF!</v>
      </c>
      <c r="X17" s="190" t="e">
        <f t="shared" si="26"/>
        <v>#REF!</v>
      </c>
      <c r="Y17" s="190" t="e">
        <f t="shared" si="26"/>
        <v>#REF!</v>
      </c>
      <c r="Z17" s="190" t="e">
        <f t="shared" si="26"/>
        <v>#REF!</v>
      </c>
      <c r="AA17" s="190" t="e">
        <f t="shared" si="26"/>
        <v>#REF!</v>
      </c>
      <c r="AB17" s="190" t="e">
        <f t="shared" si="26"/>
        <v>#REF!</v>
      </c>
      <c r="AC17" s="164"/>
      <c r="AD17" s="185" t="e">
        <f>#REF!+#REF!+#REF!+#REF!</f>
        <v>#REF!</v>
      </c>
      <c r="AE17" s="185" t="e">
        <f>#REF!+#REF!+#REF!+#REF!</f>
        <v>#REF!</v>
      </c>
      <c r="AF17" s="185" t="e">
        <f>#REF!+#REF!+#REF!+#REF!</f>
        <v>#REF!</v>
      </c>
      <c r="AG17" s="185" t="e">
        <f>#REF!+#REF!+#REF!+#REF!</f>
        <v>#REF!</v>
      </c>
      <c r="AH17" s="185" t="e">
        <f>#REF!+#REF!+#REF!+#REF!</f>
        <v>#REF!</v>
      </c>
      <c r="AI17" s="226" t="e">
        <f>#REF!+#REF!+#REF!+#REF!</f>
        <v>#REF!</v>
      </c>
      <c r="AJ17" s="185" t="e">
        <f>#REF!+#REF!+#REF!+#REF!</f>
        <v>#REF!</v>
      </c>
      <c r="AK17" s="185" t="e">
        <f>#REF!+#REF!+#REF!+#REF!</f>
        <v>#REF!</v>
      </c>
      <c r="AL17" s="185" t="e">
        <f>#REF!+#REF!+#REF!+#REF!</f>
        <v>#REF!</v>
      </c>
      <c r="AM17" s="185" t="e">
        <f>#REF!+#REF!+#REF!+#REF!</f>
        <v>#REF!</v>
      </c>
      <c r="AN17" s="347" t="e">
        <f>#REF!+#REF!+#REF!+#REF!</f>
        <v>#REF!</v>
      </c>
      <c r="AO17" s="348" t="e">
        <f t="shared" si="21"/>
        <v>#REF!</v>
      </c>
      <c r="AP17" s="389"/>
      <c r="AQ17" s="187" t="e">
        <f t="shared" si="22"/>
        <v>#REF!</v>
      </c>
      <c r="AR17" s="187" t="e">
        <f t="shared" si="23"/>
        <v>#REF!</v>
      </c>
      <c r="AS17" s="187" t="e">
        <f t="shared" si="24"/>
        <v>#REF!</v>
      </c>
      <c r="AT17" s="187" t="e">
        <f t="shared" si="25"/>
        <v>#REF!</v>
      </c>
      <c r="AU17" s="360" t="e">
        <f>AO17/27</f>
        <v>#REF!</v>
      </c>
      <c r="AV17" s="190" t="e">
        <f>AQ17/27</f>
        <v>#REF!</v>
      </c>
      <c r="AW17" s="190" t="e">
        <f>AR17/27</f>
        <v>#REF!</v>
      </c>
      <c r="AX17" s="190" t="e">
        <f>AS17/27</f>
        <v>#REF!</v>
      </c>
      <c r="AY17" s="190" t="e">
        <f>AT17/27</f>
        <v>#REF!</v>
      </c>
      <c r="AZ17" s="214"/>
      <c r="BB17" s="122">
        <v>1132</v>
      </c>
      <c r="BC17" s="389"/>
    </row>
    <row r="18" spans="1:55" s="122" customFormat="1" ht="41.25" customHeight="1">
      <c r="A18" s="133"/>
      <c r="B18" s="134" t="s">
        <v>472</v>
      </c>
      <c r="C18" s="143"/>
      <c r="D18" s="137"/>
      <c r="E18" s="466"/>
      <c r="F18" s="117"/>
      <c r="G18" s="164"/>
      <c r="H18" s="185" t="e">
        <f>#REF!+#REF!+#REF!</f>
        <v>#REF!</v>
      </c>
      <c r="I18" s="185" t="e">
        <f>#REF!+#REF!+#REF!</f>
        <v>#REF!</v>
      </c>
      <c r="J18" s="185" t="e">
        <f>#REF!+#REF!+#REF!</f>
        <v>#REF!</v>
      </c>
      <c r="K18" s="185" t="e">
        <f>#REF!+#REF!+#REF!</f>
        <v>#REF!</v>
      </c>
      <c r="L18" s="185" t="e">
        <f>#REF!+#REF!+#REF!</f>
        <v>#REF!</v>
      </c>
      <c r="M18" s="185" t="e">
        <f>#REF!+#REF!+#REF!</f>
        <v>#REF!</v>
      </c>
      <c r="N18" s="185" t="e">
        <f>#REF!+#REF!+#REF!</f>
        <v>#REF!</v>
      </c>
      <c r="O18" s="185" t="e">
        <f>#REF!+#REF!+#REF!</f>
        <v>#REF!</v>
      </c>
      <c r="P18" s="185" t="e">
        <f>#REF!+#REF!+#REF!</f>
        <v>#REF!</v>
      </c>
      <c r="Q18" s="185" t="e">
        <f>#REF!+#REF!+#REF!</f>
        <v>#REF!</v>
      </c>
      <c r="R18" s="185" t="e">
        <f>#REF!+#REF!+#REF!</f>
        <v>#REF!</v>
      </c>
      <c r="S18" s="190" t="e">
        <f t="shared" ref="S18:AB18" si="27">I18/22</f>
        <v>#REF!</v>
      </c>
      <c r="T18" s="190" t="e">
        <f t="shared" si="27"/>
        <v>#REF!</v>
      </c>
      <c r="U18" s="190" t="e">
        <f t="shared" si="27"/>
        <v>#REF!</v>
      </c>
      <c r="V18" s="190" t="e">
        <f t="shared" si="27"/>
        <v>#REF!</v>
      </c>
      <c r="W18" s="190" t="e">
        <f t="shared" si="27"/>
        <v>#REF!</v>
      </c>
      <c r="X18" s="190" t="e">
        <f t="shared" si="27"/>
        <v>#REF!</v>
      </c>
      <c r="Y18" s="190" t="e">
        <f t="shared" si="27"/>
        <v>#REF!</v>
      </c>
      <c r="Z18" s="190" t="e">
        <f t="shared" si="27"/>
        <v>#REF!</v>
      </c>
      <c r="AA18" s="190" t="e">
        <f t="shared" si="27"/>
        <v>#REF!</v>
      </c>
      <c r="AB18" s="190" t="e">
        <f t="shared" si="27"/>
        <v>#REF!</v>
      </c>
      <c r="AC18" s="164"/>
      <c r="AD18" s="185" t="e">
        <f>#REF!+#REF!+#REF!</f>
        <v>#REF!</v>
      </c>
      <c r="AE18" s="185" t="e">
        <f>#REF!+#REF!+#REF!</f>
        <v>#REF!</v>
      </c>
      <c r="AF18" s="185" t="e">
        <f>#REF!+#REF!+#REF!</f>
        <v>#REF!</v>
      </c>
      <c r="AG18" s="185" t="e">
        <f>#REF!+#REF!+#REF!</f>
        <v>#REF!</v>
      </c>
      <c r="AH18" s="185" t="e">
        <f>#REF!+#REF!+#REF!</f>
        <v>#REF!</v>
      </c>
      <c r="AI18" s="226" t="e">
        <f>#REF!+#REF!+#REF!</f>
        <v>#REF!</v>
      </c>
      <c r="AJ18" s="185" t="e">
        <f>#REF!+#REF!+#REF!</f>
        <v>#REF!</v>
      </c>
      <c r="AK18" s="185" t="e">
        <f>#REF!+#REF!+#REF!</f>
        <v>#REF!</v>
      </c>
      <c r="AL18" s="185" t="e">
        <f>#REF!+#REF!+#REF!</f>
        <v>#REF!</v>
      </c>
      <c r="AM18" s="185" t="e">
        <f>#REF!+#REF!+#REF!</f>
        <v>#REF!</v>
      </c>
      <c r="AN18" s="347" t="e">
        <f>#REF!+#REF!+#REF!</f>
        <v>#REF!</v>
      </c>
      <c r="AO18" s="348" t="e">
        <f t="shared" ref="AO18" si="28">I18+AE18</f>
        <v>#REF!</v>
      </c>
      <c r="AP18" s="389"/>
      <c r="AQ18" s="187" t="e">
        <f t="shared" ref="AQ18" si="29">J18+AF18</f>
        <v>#REF!</v>
      </c>
      <c r="AR18" s="187" t="e">
        <f t="shared" ref="AR18" si="30">M18+AI18</f>
        <v>#REF!</v>
      </c>
      <c r="AS18" s="187" t="e">
        <f t="shared" ref="AS18" si="31">Q18+AM18</f>
        <v>#REF!</v>
      </c>
      <c r="AT18" s="187" t="e">
        <f t="shared" ref="AT18" si="32">R18+AN18</f>
        <v>#REF!</v>
      </c>
      <c r="AU18" s="360" t="e">
        <f>AO18/21</f>
        <v>#REF!</v>
      </c>
      <c r="AV18" s="190" t="e">
        <f>AQ18/21</f>
        <v>#REF!</v>
      </c>
      <c r="AW18" s="190" t="e">
        <f>AR18/21</f>
        <v>#REF!</v>
      </c>
      <c r="AX18" s="190" t="e">
        <f>AS18/21</f>
        <v>#REF!</v>
      </c>
      <c r="AY18" s="190" t="e">
        <f>AT18/21</f>
        <v>#REF!</v>
      </c>
      <c r="AZ18" s="214"/>
      <c r="BB18" s="122">
        <v>2039</v>
      </c>
      <c r="BC18" s="389"/>
    </row>
    <row r="19" spans="1:55" s="122" customFormat="1" ht="41.25" customHeight="1">
      <c r="A19" s="133"/>
      <c r="B19" s="134" t="s">
        <v>218</v>
      </c>
      <c r="C19" s="138"/>
      <c r="D19" s="144"/>
      <c r="E19" s="466"/>
      <c r="F19" s="117"/>
      <c r="G19" s="167"/>
      <c r="H19" s="185" t="e">
        <f>#REF!+#REF!+#REF!+#REF!+#REF!</f>
        <v>#REF!</v>
      </c>
      <c r="I19" s="185" t="e">
        <f>#REF!+#REF!+#REF!+#REF!+#REF!</f>
        <v>#REF!</v>
      </c>
      <c r="J19" s="185" t="e">
        <f>#REF!+#REF!+#REF!+#REF!+#REF!</f>
        <v>#REF!</v>
      </c>
      <c r="K19" s="185" t="e">
        <f>#REF!+#REF!+#REF!+#REF!+#REF!</f>
        <v>#REF!</v>
      </c>
      <c r="L19" s="185" t="e">
        <f>#REF!+#REF!+#REF!+#REF!+#REF!</f>
        <v>#REF!</v>
      </c>
      <c r="M19" s="185" t="e">
        <f>#REF!+#REF!+#REF!+#REF!+#REF!</f>
        <v>#REF!</v>
      </c>
      <c r="N19" s="185" t="e">
        <f>#REF!+#REF!+#REF!+#REF!+#REF!</f>
        <v>#REF!</v>
      </c>
      <c r="O19" s="185" t="e">
        <f>#REF!+#REF!+#REF!+#REF!+#REF!</f>
        <v>#REF!</v>
      </c>
      <c r="P19" s="185" t="e">
        <f>#REF!+#REF!+#REF!+#REF!+#REF!</f>
        <v>#REF!</v>
      </c>
      <c r="Q19" s="185" t="e">
        <f>#REF!+#REF!+#REF!+#REF!+#REF!</f>
        <v>#REF!</v>
      </c>
      <c r="R19" s="185" t="e">
        <f>#REF!+#REF!+#REF!+#REF!+#REF!</f>
        <v>#REF!</v>
      </c>
      <c r="S19" s="190" t="e">
        <f t="shared" ref="S19:AB19" si="33">I19/51</f>
        <v>#REF!</v>
      </c>
      <c r="T19" s="190" t="e">
        <f t="shared" si="33"/>
        <v>#REF!</v>
      </c>
      <c r="U19" s="190" t="e">
        <f t="shared" si="33"/>
        <v>#REF!</v>
      </c>
      <c r="V19" s="190" t="e">
        <f t="shared" si="33"/>
        <v>#REF!</v>
      </c>
      <c r="W19" s="190" t="e">
        <f t="shared" si="33"/>
        <v>#REF!</v>
      </c>
      <c r="X19" s="190" t="e">
        <f t="shared" si="33"/>
        <v>#REF!</v>
      </c>
      <c r="Y19" s="190" t="e">
        <f t="shared" si="33"/>
        <v>#REF!</v>
      </c>
      <c r="Z19" s="190" t="e">
        <f t="shared" si="33"/>
        <v>#REF!</v>
      </c>
      <c r="AA19" s="190" t="e">
        <f t="shared" si="33"/>
        <v>#REF!</v>
      </c>
      <c r="AB19" s="190" t="e">
        <f t="shared" si="33"/>
        <v>#REF!</v>
      </c>
      <c r="AC19" s="157"/>
      <c r="AD19" s="185" t="e">
        <f>#REF!+#REF!+#REF!+#REF!+#REF!</f>
        <v>#REF!</v>
      </c>
      <c r="AE19" s="185" t="e">
        <f>#REF!+#REF!+#REF!+#REF!+#REF!</f>
        <v>#REF!</v>
      </c>
      <c r="AF19" s="185" t="e">
        <f>#REF!+#REF!+#REF!+#REF!+#REF!</f>
        <v>#REF!</v>
      </c>
      <c r="AG19" s="185" t="e">
        <f>#REF!+#REF!+#REF!+#REF!+#REF!</f>
        <v>#REF!</v>
      </c>
      <c r="AH19" s="185" t="e">
        <f>#REF!+#REF!+#REF!+#REF!+#REF!</f>
        <v>#REF!</v>
      </c>
      <c r="AI19" s="226" t="e">
        <f>#REF!+#REF!+#REF!+#REF!+#REF!</f>
        <v>#REF!</v>
      </c>
      <c r="AJ19" s="185" t="e">
        <f>#REF!+#REF!+#REF!+#REF!+#REF!</f>
        <v>#REF!</v>
      </c>
      <c r="AK19" s="185" t="e">
        <f>#REF!+#REF!+#REF!+#REF!+#REF!</f>
        <v>#REF!</v>
      </c>
      <c r="AL19" s="185" t="e">
        <f>#REF!+#REF!+#REF!+#REF!+#REF!</f>
        <v>#REF!</v>
      </c>
      <c r="AM19" s="185" t="e">
        <f>#REF!+#REF!+#REF!+#REF!+#REF!</f>
        <v>#REF!</v>
      </c>
      <c r="AN19" s="347" t="e">
        <f>#REF!+#REF!+#REF!+#REF!+#REF!</f>
        <v>#REF!</v>
      </c>
      <c r="AO19" s="348" t="e">
        <f t="shared" ref="AO19" si="34">I19+AE19</f>
        <v>#REF!</v>
      </c>
      <c r="AP19" s="389"/>
      <c r="AQ19" s="187" t="e">
        <f t="shared" ref="AQ19" si="35">J19+AF19</f>
        <v>#REF!</v>
      </c>
      <c r="AR19" s="187" t="e">
        <f t="shared" ref="AR19" si="36">M19+AI19</f>
        <v>#REF!</v>
      </c>
      <c r="AS19" s="187" t="e">
        <f t="shared" ref="AS19" si="37">Q19+AM19</f>
        <v>#REF!</v>
      </c>
      <c r="AT19" s="187" t="e">
        <f t="shared" ref="AT19" si="38">R19+AN19</f>
        <v>#REF!</v>
      </c>
      <c r="AU19" s="360" t="e">
        <f>AO19/50</f>
        <v>#REF!</v>
      </c>
      <c r="AV19" s="190" t="e">
        <f>AQ19/50</f>
        <v>#REF!</v>
      </c>
      <c r="AW19" s="190" t="e">
        <f>AR19/50</f>
        <v>#REF!</v>
      </c>
      <c r="AX19" s="190" t="e">
        <f>AS19/50</f>
        <v>#REF!</v>
      </c>
      <c r="AY19" s="190" t="e">
        <f>AT19/50</f>
        <v>#REF!</v>
      </c>
      <c r="AZ19" s="214"/>
      <c r="BB19" s="122">
        <v>1064</v>
      </c>
      <c r="BC19" s="389"/>
    </row>
    <row r="20" spans="1:55" s="122" customFormat="1" ht="41.25" customHeight="1">
      <c r="A20" s="133"/>
      <c r="B20" s="134" t="s">
        <v>259</v>
      </c>
      <c r="C20" s="138"/>
      <c r="D20" s="144"/>
      <c r="E20" s="466"/>
      <c r="F20" s="117"/>
      <c r="G20" s="167"/>
      <c r="H20" s="185" t="e">
        <f>#REF!+H22+#REF!+#REF!</f>
        <v>#REF!</v>
      </c>
      <c r="I20" s="185" t="e">
        <f>#REF!+I22+#REF!+#REF!</f>
        <v>#REF!</v>
      </c>
      <c r="J20" s="185" t="e">
        <f>#REF!+J22+#REF!+#REF!</f>
        <v>#REF!</v>
      </c>
      <c r="K20" s="185" t="e">
        <f>#REF!+K22+#REF!+#REF!</f>
        <v>#REF!</v>
      </c>
      <c r="L20" s="185" t="e">
        <f>#REF!+L22+#REF!+#REF!</f>
        <v>#REF!</v>
      </c>
      <c r="M20" s="185" t="e">
        <f>#REF!+M22+#REF!+#REF!</f>
        <v>#REF!</v>
      </c>
      <c r="N20" s="185" t="e">
        <f>#REF!+N22+#REF!+#REF!</f>
        <v>#REF!</v>
      </c>
      <c r="O20" s="185" t="e">
        <f>#REF!+O22+#REF!+#REF!</f>
        <v>#REF!</v>
      </c>
      <c r="P20" s="185" t="e">
        <f>#REF!+P22+#REF!+#REF!</f>
        <v>#REF!</v>
      </c>
      <c r="Q20" s="185" t="e">
        <f>#REF!+Q22+#REF!+#REF!</f>
        <v>#REF!</v>
      </c>
      <c r="R20" s="185" t="e">
        <f>#REF!+R22+#REF!+#REF!</f>
        <v>#REF!</v>
      </c>
      <c r="S20" s="190" t="e">
        <f t="shared" ref="S20:AB20" si="39">I20/23</f>
        <v>#REF!</v>
      </c>
      <c r="T20" s="190" t="e">
        <f t="shared" si="39"/>
        <v>#REF!</v>
      </c>
      <c r="U20" s="190" t="e">
        <f t="shared" si="39"/>
        <v>#REF!</v>
      </c>
      <c r="V20" s="190" t="e">
        <f t="shared" si="39"/>
        <v>#REF!</v>
      </c>
      <c r="W20" s="190" t="e">
        <f t="shared" si="39"/>
        <v>#REF!</v>
      </c>
      <c r="X20" s="190" t="e">
        <f t="shared" si="39"/>
        <v>#REF!</v>
      </c>
      <c r="Y20" s="190" t="e">
        <f t="shared" si="39"/>
        <v>#REF!</v>
      </c>
      <c r="Z20" s="190" t="e">
        <f t="shared" si="39"/>
        <v>#REF!</v>
      </c>
      <c r="AA20" s="190" t="e">
        <f t="shared" si="39"/>
        <v>#REF!</v>
      </c>
      <c r="AB20" s="190" t="e">
        <f t="shared" si="39"/>
        <v>#REF!</v>
      </c>
      <c r="AC20" s="167"/>
      <c r="AD20" s="185" t="e">
        <f>#REF!+AD22+#REF!+#REF!</f>
        <v>#REF!</v>
      </c>
      <c r="AE20" s="185" t="e">
        <f>#REF!+AE22+#REF!+#REF!</f>
        <v>#REF!</v>
      </c>
      <c r="AF20" s="185" t="e">
        <f>#REF!+AF22+#REF!+#REF!</f>
        <v>#REF!</v>
      </c>
      <c r="AG20" s="185" t="e">
        <f>#REF!+AG22+#REF!+#REF!</f>
        <v>#REF!</v>
      </c>
      <c r="AH20" s="185" t="e">
        <f>#REF!+AH22+#REF!+#REF!</f>
        <v>#REF!</v>
      </c>
      <c r="AI20" s="226" t="e">
        <f>#REF!+AI22+#REF!+#REF!</f>
        <v>#REF!</v>
      </c>
      <c r="AJ20" s="185" t="e">
        <f>#REF!+AJ22+#REF!+#REF!</f>
        <v>#REF!</v>
      </c>
      <c r="AK20" s="185" t="e">
        <f>#REF!+AK22+#REF!+#REF!</f>
        <v>#REF!</v>
      </c>
      <c r="AL20" s="185" t="e">
        <f>#REF!+AL22+#REF!+#REF!</f>
        <v>#REF!</v>
      </c>
      <c r="AM20" s="185" t="e">
        <f>#REF!+AM22+#REF!+#REF!</f>
        <v>#REF!</v>
      </c>
      <c r="AN20" s="347" t="e">
        <f>#REF!+AN22+#REF!+#REF!</f>
        <v>#REF!</v>
      </c>
      <c r="AO20" s="348" t="e">
        <f t="shared" ref="AO20" si="40">I20+AE20</f>
        <v>#REF!</v>
      </c>
      <c r="AP20" s="389"/>
      <c r="AQ20" s="187" t="e">
        <f t="shared" ref="AQ20" si="41">J20+AF20</f>
        <v>#REF!</v>
      </c>
      <c r="AR20" s="187" t="e">
        <f t="shared" ref="AR20" si="42">M20+AI20</f>
        <v>#REF!</v>
      </c>
      <c r="AS20" s="187" t="e">
        <f t="shared" ref="AS20" si="43">Q20+AM20</f>
        <v>#REF!</v>
      </c>
      <c r="AT20" s="187" t="e">
        <f t="shared" ref="AT20" si="44">R20+AN20</f>
        <v>#REF!</v>
      </c>
      <c r="AU20" s="360" t="e">
        <f>AO20/22</f>
        <v>#REF!</v>
      </c>
      <c r="AV20" s="190" t="e">
        <f>AQ20/22</f>
        <v>#REF!</v>
      </c>
      <c r="AW20" s="190" t="e">
        <f>AR20/22</f>
        <v>#REF!</v>
      </c>
      <c r="AX20" s="190" t="e">
        <f>AS20/22</f>
        <v>#REF!</v>
      </c>
      <c r="AY20" s="190" t="e">
        <f>AT20/22</f>
        <v>#REF!</v>
      </c>
      <c r="AZ20" s="214"/>
      <c r="BB20" s="122">
        <v>824</v>
      </c>
      <c r="BC20" s="389"/>
    </row>
    <row r="21" spans="1:55" s="122" customFormat="1" ht="41.25" customHeight="1">
      <c r="A21" s="133"/>
      <c r="B21" s="134" t="s">
        <v>555</v>
      </c>
      <c r="C21" s="143"/>
      <c r="D21" s="144"/>
      <c r="E21" s="466"/>
      <c r="F21" s="117"/>
      <c r="G21" s="167"/>
      <c r="H21" s="185" t="e">
        <f>H22+#REF!+#REF!+#REF!</f>
        <v>#REF!</v>
      </c>
      <c r="I21" s="185" t="e">
        <f>I22+#REF!+#REF!+#REF!</f>
        <v>#REF!</v>
      </c>
      <c r="J21" s="185" t="e">
        <f>J22+#REF!+#REF!+#REF!</f>
        <v>#REF!</v>
      </c>
      <c r="K21" s="185" t="e">
        <f>K22+#REF!+#REF!+#REF!</f>
        <v>#REF!</v>
      </c>
      <c r="L21" s="185" t="e">
        <f>L22+#REF!+#REF!+#REF!</f>
        <v>#REF!</v>
      </c>
      <c r="M21" s="185" t="e">
        <f>M22+#REF!+#REF!+#REF!</f>
        <v>#REF!</v>
      </c>
      <c r="N21" s="185" t="e">
        <f>N22+#REF!+#REF!+#REF!</f>
        <v>#REF!</v>
      </c>
      <c r="O21" s="185" t="e">
        <f>O22+#REF!+#REF!+#REF!</f>
        <v>#REF!</v>
      </c>
      <c r="P21" s="185" t="e">
        <f>P22+#REF!+#REF!+#REF!</f>
        <v>#REF!</v>
      </c>
      <c r="Q21" s="185" t="e">
        <f>Q22+#REF!+#REF!+#REF!</f>
        <v>#REF!</v>
      </c>
      <c r="R21" s="185" t="e">
        <f>R22+#REF!+#REF!+#REF!</f>
        <v>#REF!</v>
      </c>
      <c r="S21" s="190" t="e">
        <f t="shared" ref="S21" si="45">I21/23</f>
        <v>#REF!</v>
      </c>
      <c r="T21" s="190" t="e">
        <f t="shared" ref="T21" si="46">J21/23</f>
        <v>#REF!</v>
      </c>
      <c r="U21" s="190" t="e">
        <f t="shared" ref="U21" si="47">K21/23</f>
        <v>#REF!</v>
      </c>
      <c r="V21" s="190" t="e">
        <f t="shared" ref="V21" si="48">L21/23</f>
        <v>#REF!</v>
      </c>
      <c r="W21" s="190" t="e">
        <f t="shared" ref="W21" si="49">M21/23</f>
        <v>#REF!</v>
      </c>
      <c r="X21" s="190" t="e">
        <f t="shared" ref="X21" si="50">N21/23</f>
        <v>#REF!</v>
      </c>
      <c r="Y21" s="190" t="e">
        <f t="shared" ref="Y21" si="51">O21/23</f>
        <v>#REF!</v>
      </c>
      <c r="Z21" s="190" t="e">
        <f t="shared" ref="Z21" si="52">P21/23</f>
        <v>#REF!</v>
      </c>
      <c r="AA21" s="190" t="e">
        <f t="shared" ref="AA21" si="53">Q21/23</f>
        <v>#REF!</v>
      </c>
      <c r="AB21" s="190" t="e">
        <f t="shared" ref="AB21" si="54">R21/23</f>
        <v>#REF!</v>
      </c>
      <c r="AC21" s="167"/>
      <c r="AD21" s="185" t="e">
        <f>AD22+#REF!+#REF!+#REF!</f>
        <v>#REF!</v>
      </c>
      <c r="AE21" s="185" t="e">
        <f>AE22+#REF!+#REF!+#REF!</f>
        <v>#REF!</v>
      </c>
      <c r="AF21" s="185" t="e">
        <f>AF22+#REF!+#REF!+#REF!</f>
        <v>#REF!</v>
      </c>
      <c r="AG21" s="185" t="e">
        <f>AG22+#REF!+#REF!+#REF!</f>
        <v>#REF!</v>
      </c>
      <c r="AH21" s="185" t="e">
        <f>AH22+#REF!+#REF!+#REF!</f>
        <v>#REF!</v>
      </c>
      <c r="AI21" s="226" t="e">
        <f>AI22+#REF!+#REF!+#REF!</f>
        <v>#REF!</v>
      </c>
      <c r="AJ21" s="185" t="e">
        <f>AJ22+#REF!+#REF!+#REF!</f>
        <v>#REF!</v>
      </c>
      <c r="AK21" s="185" t="e">
        <f>AK22+#REF!+#REF!+#REF!</f>
        <v>#REF!</v>
      </c>
      <c r="AL21" s="185" t="e">
        <f>AL22+#REF!+#REF!+#REF!</f>
        <v>#REF!</v>
      </c>
      <c r="AM21" s="185" t="e">
        <f>AM22+#REF!+#REF!+#REF!</f>
        <v>#REF!</v>
      </c>
      <c r="AN21" s="347" t="e">
        <f>AN22+#REF!+#REF!+#REF!</f>
        <v>#REF!</v>
      </c>
      <c r="AO21" s="348" t="e">
        <f t="shared" ref="AO21:AO28" si="55">I21+AE21</f>
        <v>#REF!</v>
      </c>
      <c r="AP21" s="389"/>
      <c r="AQ21" s="187" t="e">
        <f t="shared" ref="AQ21:AQ28" si="56">J21+AF21</f>
        <v>#REF!</v>
      </c>
      <c r="AR21" s="187" t="e">
        <f t="shared" ref="AR21:AR28" si="57">M21+AI21</f>
        <v>#REF!</v>
      </c>
      <c r="AS21" s="187" t="e">
        <f t="shared" ref="AS21:AS28" si="58">Q21+AM21</f>
        <v>#REF!</v>
      </c>
      <c r="AT21" s="187" t="e">
        <f t="shared" ref="AT21:AT28" si="59">R21+AN21</f>
        <v>#REF!</v>
      </c>
      <c r="AU21" s="360" t="e">
        <f>AO21/22</f>
        <v>#REF!</v>
      </c>
      <c r="AV21" s="190" t="e">
        <f>AQ21/22</f>
        <v>#REF!</v>
      </c>
      <c r="AW21" s="190" t="e">
        <f>AR21/22</f>
        <v>#REF!</v>
      </c>
      <c r="AX21" s="190" t="e">
        <f>AS21/22</f>
        <v>#REF!</v>
      </c>
      <c r="AY21" s="190" t="e">
        <f>AT21/22</f>
        <v>#REF!</v>
      </c>
      <c r="AZ21" s="214"/>
      <c r="BB21" s="122">
        <v>824</v>
      </c>
      <c r="BC21" s="389"/>
    </row>
    <row r="22" spans="1:55" s="122" customFormat="1" ht="41.25" customHeight="1">
      <c r="A22" s="145"/>
      <c r="B22" s="129" t="s">
        <v>556</v>
      </c>
      <c r="C22" s="130"/>
      <c r="D22" s="140"/>
      <c r="E22" s="79"/>
      <c r="F22" s="99"/>
      <c r="G22" s="165"/>
      <c r="H22" s="185" t="e">
        <f>SUM(H23:H26)</f>
        <v>#REF!</v>
      </c>
      <c r="I22" s="185" t="e">
        <f>SUM(I23:I26)</f>
        <v>#REF!</v>
      </c>
      <c r="J22" s="185" t="e">
        <f>SUM(J23:J26)</f>
        <v>#REF!</v>
      </c>
      <c r="K22" s="185" t="e">
        <f>SUM(K23:K26)</f>
        <v>#REF!</v>
      </c>
      <c r="L22" s="185" t="e">
        <f>SUM(L23:L26)</f>
        <v>#REF!</v>
      </c>
      <c r="M22" s="185" t="e">
        <f>SUM(M23:M26)</f>
        <v>#REF!</v>
      </c>
      <c r="N22" s="185" t="e">
        <f>SUM(N23:N26)</f>
        <v>#REF!</v>
      </c>
      <c r="O22" s="185" t="e">
        <f>SUM(O23:O26)</f>
        <v>#REF!</v>
      </c>
      <c r="P22" s="185" t="e">
        <f>SUM(P23:P26)</f>
        <v>#REF!</v>
      </c>
      <c r="Q22" s="185" t="e">
        <f>SUM(Q23:Q26)</f>
        <v>#REF!</v>
      </c>
      <c r="R22" s="185" t="e">
        <f>SUM(R23:R26)</f>
        <v>#REF!</v>
      </c>
      <c r="S22" s="190" t="e">
        <f t="shared" ref="S22:AB22" si="60">I22/6</f>
        <v>#REF!</v>
      </c>
      <c r="T22" s="190" t="e">
        <f t="shared" si="60"/>
        <v>#REF!</v>
      </c>
      <c r="U22" s="190" t="e">
        <f t="shared" si="60"/>
        <v>#REF!</v>
      </c>
      <c r="V22" s="190" t="e">
        <f t="shared" si="60"/>
        <v>#REF!</v>
      </c>
      <c r="W22" s="190" t="e">
        <f t="shared" si="60"/>
        <v>#REF!</v>
      </c>
      <c r="X22" s="190" t="e">
        <f t="shared" si="60"/>
        <v>#REF!</v>
      </c>
      <c r="Y22" s="190" t="e">
        <f t="shared" si="60"/>
        <v>#REF!</v>
      </c>
      <c r="Z22" s="190" t="e">
        <f t="shared" si="60"/>
        <v>#REF!</v>
      </c>
      <c r="AA22" s="190" t="e">
        <f t="shared" si="60"/>
        <v>#REF!</v>
      </c>
      <c r="AB22" s="190" t="e">
        <f t="shared" si="60"/>
        <v>#REF!</v>
      </c>
      <c r="AC22" s="165"/>
      <c r="AD22" s="185" t="e">
        <f>SUM(AD23:AD23)</f>
        <v>#REF!</v>
      </c>
      <c r="AE22" s="185" t="e">
        <f>SUM(AE23:AE23)</f>
        <v>#REF!</v>
      </c>
      <c r="AF22" s="185" t="e">
        <f>SUM(AF23:AF23)</f>
        <v>#REF!</v>
      </c>
      <c r="AG22" s="185" t="e">
        <f>SUM(AG23:AG23)</f>
        <v>#REF!</v>
      </c>
      <c r="AH22" s="185" t="e">
        <f>SUM(AH23:AH23)</f>
        <v>#REF!</v>
      </c>
      <c r="AI22" s="226" t="e">
        <f>SUM(AI23:AI23)</f>
        <v>#REF!</v>
      </c>
      <c r="AJ22" s="185" t="e">
        <f>SUM(AJ23:AJ23)</f>
        <v>#REF!</v>
      </c>
      <c r="AK22" s="185" t="e">
        <f>SUM(AK23:AK23)</f>
        <v>#REF!</v>
      </c>
      <c r="AL22" s="185" t="e">
        <f>SUM(AL23:AL23)</f>
        <v>#REF!</v>
      </c>
      <c r="AM22" s="185" t="e">
        <f>SUM(AM23:AM23)</f>
        <v>#REF!</v>
      </c>
      <c r="AN22" s="347" t="e">
        <f>SUM(AN23:AN23)</f>
        <v>#REF!</v>
      </c>
      <c r="AO22" s="348" t="e">
        <f t="shared" ref="AO22:AO23" si="61">I22+AE22</f>
        <v>#REF!</v>
      </c>
      <c r="AP22" s="389"/>
      <c r="AQ22" s="187" t="e">
        <f t="shared" ref="AQ22:AQ23" si="62">J22+AF22</f>
        <v>#REF!</v>
      </c>
      <c r="AR22" s="187" t="e">
        <f t="shared" ref="AR22:AR23" si="63">M22+AI22</f>
        <v>#REF!</v>
      </c>
      <c r="AS22" s="187" t="e">
        <f t="shared" ref="AS22:AT23" si="64">Q22+AM22</f>
        <v>#REF!</v>
      </c>
      <c r="AT22" s="187" t="e">
        <f t="shared" si="64"/>
        <v>#REF!</v>
      </c>
      <c r="AU22" s="360" t="e">
        <f>AO22/5</f>
        <v>#REF!</v>
      </c>
      <c r="AV22" s="190" t="e">
        <f>AQ22/5</f>
        <v>#REF!</v>
      </c>
      <c r="AW22" s="190" t="e">
        <f>AR22/5</f>
        <v>#REF!</v>
      </c>
      <c r="AX22" s="190" t="e">
        <f>AS22/5</f>
        <v>#REF!</v>
      </c>
      <c r="AY22" s="190" t="e">
        <f>AT22/5</f>
        <v>#REF!</v>
      </c>
      <c r="AZ22" s="214"/>
      <c r="BB22" s="122">
        <v>256</v>
      </c>
      <c r="BC22" s="389"/>
    </row>
    <row r="23" spans="1:55" s="122" customFormat="1" ht="41.25" customHeight="1">
      <c r="A23" s="147">
        <v>4</v>
      </c>
      <c r="B23" s="139" t="s">
        <v>329</v>
      </c>
      <c r="C23" s="126" t="s">
        <v>151</v>
      </c>
      <c r="D23" s="120" t="s">
        <v>313</v>
      </c>
      <c r="E23" s="155" t="s">
        <v>508</v>
      </c>
      <c r="F23" s="97"/>
      <c r="G23" s="157"/>
      <c r="H23" s="236" t="e">
        <f>SUM(LEN(#REF!),LEN(#REF!),LEN(#REF!),LEN(#REF!),(LEN(#REF!)))</f>
        <v>#REF!</v>
      </c>
      <c r="I23" s="185" t="e">
        <f t="shared" ref="I23" si="65">H23+K23</f>
        <v>#REF!</v>
      </c>
      <c r="J23" s="185" t="e">
        <f>SUM(LEN(#REF!),LEN(#REF!),LEN(#REF!),LEN(#REF!),(LEN(#REF!)))</f>
        <v>#REF!</v>
      </c>
      <c r="K23" s="185" t="e">
        <f>SUM(LEN(#REF!),LEN(#REF!),LEN(#REF!),LEN(#REF!),(LEN(#REF!)))</f>
        <v>#REF!</v>
      </c>
      <c r="L23" s="185" t="e">
        <f>SUM(LEN(#REF!),LEN(#REF!),LEN(#REF!),LEN(#REF!),(LEN(#REF!)))</f>
        <v>#REF!</v>
      </c>
      <c r="M23" s="185" t="e">
        <f>SUM(LEN(#REF!),LEN(#REF!),LEN(#REF!),LEN(#REF!),(LEN(#REF!)))</f>
        <v>#REF!</v>
      </c>
      <c r="N23" s="185" t="e">
        <f>SUM(LEN(#REF!),LEN(#REF!),LEN(#REF!),LEN(#REF!),(LEN(#REF!)))</f>
        <v>#REF!</v>
      </c>
      <c r="O23" s="185" t="e">
        <f>SUM(LEN(#REF!),LEN(#REF!),LEN(#REF!),LEN(#REF!),(LEN(#REF!)))</f>
        <v>#REF!</v>
      </c>
      <c r="P23" s="185" t="e">
        <f>SUM(LEN(#REF!),LEN(#REF!),LEN(#REF!),LEN(#REF!),(LEN(#REF!)))</f>
        <v>#REF!</v>
      </c>
      <c r="Q23" s="185" t="e">
        <f t="shared" ref="Q23" si="66">SUM(N23:P23)</f>
        <v>#REF!</v>
      </c>
      <c r="R23" s="185" t="e">
        <f>SUM(LEN(#REF!),LEN(#REF!),LEN(#REF!),LEN(#REF!),(LEN(#REF!)))</f>
        <v>#REF!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57"/>
      <c r="AD23" s="228" t="e">
        <f>SUM(LEN(#REF!),LEN(#REF!),LEN(#REF!),LEN(#REF!),LEN(#REF!))</f>
        <v>#REF!</v>
      </c>
      <c r="AE23" s="185" t="e">
        <f t="shared" ref="AE23" si="67">AD23+AG23</f>
        <v>#REF!</v>
      </c>
      <c r="AF23" s="185" t="e">
        <f>SUM(LEN(#REF!),LEN(#REF!),LEN(#REF!),LEN(#REF!),(LEN(#REF!)))</f>
        <v>#REF!</v>
      </c>
      <c r="AG23" s="185" t="e">
        <f>SUM(LEN(#REF!),LEN(#REF!),LEN(#REF!),LEN(#REF!),LEN(#REF!))</f>
        <v>#REF!</v>
      </c>
      <c r="AH23" s="185" t="e">
        <f>SUM(LEN(#REF!),LEN(#REF!),LEN(#REF!),LEN(#REF!),(LEN(#REF!)))</f>
        <v>#REF!</v>
      </c>
      <c r="AI23" s="226" t="e">
        <f>SUM(LEN(#REF!),LEN(#REF!),LEN(#REF!),LEN(#REF!),(LEN(#REF!)))</f>
        <v>#REF!</v>
      </c>
      <c r="AJ23" s="214" t="e">
        <f>SUM(LEN(#REF!),LEN(#REF!),LEN(#REF!),LEN(#REF!),(LEN(#REF!)))</f>
        <v>#REF!</v>
      </c>
      <c r="AK23" s="214" t="e">
        <f>SUM(LEN(#REF!),LEN(#REF!),LEN(#REF!),LEN(#REF!),(LEN(#REF!)))</f>
        <v>#REF!</v>
      </c>
      <c r="AL23" s="214" t="e">
        <f>SUM(LEN(#REF!),LEN(#REF!),LEN(#REF!),LEN(#REF!),(LEN(#REF!)))</f>
        <v>#REF!</v>
      </c>
      <c r="AM23" s="185" t="e">
        <f t="shared" ref="AM23" si="68">SUM(AJ23:AL23)</f>
        <v>#REF!</v>
      </c>
      <c r="AN23" s="347" t="e">
        <f>SUM(LEN(#REF!),LEN(#REF!),LEN(#REF!),LEN(#REF!),(LEN(#REF!)))</f>
        <v>#REF!</v>
      </c>
      <c r="AO23" s="348" t="e">
        <f t="shared" si="61"/>
        <v>#REF!</v>
      </c>
      <c r="AP23" s="389" t="e">
        <f>AO23</f>
        <v>#REF!</v>
      </c>
      <c r="AQ23" s="187" t="e">
        <f t="shared" si="62"/>
        <v>#REF!</v>
      </c>
      <c r="AR23" s="187" t="e">
        <f t="shared" si="63"/>
        <v>#REF!</v>
      </c>
      <c r="AS23" s="187" t="e">
        <f t="shared" si="64"/>
        <v>#REF!</v>
      </c>
      <c r="AT23" s="187" t="e">
        <f t="shared" si="64"/>
        <v>#REF!</v>
      </c>
      <c r="AU23" s="360"/>
      <c r="AV23" s="190"/>
      <c r="AW23" s="190"/>
      <c r="AX23" s="190"/>
      <c r="AY23" s="190"/>
      <c r="AZ23" s="214"/>
      <c r="BB23" s="122">
        <v>0</v>
      </c>
      <c r="BC23" s="389">
        <f>BB23</f>
        <v>0</v>
      </c>
    </row>
    <row r="24" spans="1:55" s="122" customFormat="1" ht="41.25" customHeight="1">
      <c r="A24" s="147">
        <v>7</v>
      </c>
      <c r="B24" s="118" t="s">
        <v>509</v>
      </c>
      <c r="C24" s="119" t="s">
        <v>274</v>
      </c>
      <c r="D24" s="120"/>
      <c r="E24" s="80" t="s">
        <v>553</v>
      </c>
      <c r="F24" s="82"/>
      <c r="G24" s="166"/>
      <c r="H24" s="236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66"/>
      <c r="AD24" s="228"/>
      <c r="AE24" s="185"/>
      <c r="AF24" s="185"/>
      <c r="AG24" s="185"/>
      <c r="AH24" s="185"/>
      <c r="AI24" s="226"/>
      <c r="AJ24" s="214"/>
      <c r="AK24" s="214"/>
      <c r="AL24" s="214"/>
      <c r="AM24" s="185"/>
      <c r="AN24" s="347"/>
      <c r="AO24" s="348"/>
      <c r="AP24" s="389"/>
      <c r="AQ24" s="187"/>
      <c r="AR24" s="187"/>
      <c r="AS24" s="187"/>
      <c r="AT24" s="187"/>
      <c r="AU24" s="360"/>
      <c r="AV24" s="190"/>
      <c r="AW24" s="190"/>
      <c r="AX24" s="190"/>
      <c r="AY24" s="190"/>
      <c r="AZ24" s="214"/>
      <c r="BC24" s="389"/>
    </row>
    <row r="25" spans="1:55" s="122" customFormat="1" ht="41.25" customHeight="1">
      <c r="A25" s="147">
        <v>8</v>
      </c>
      <c r="B25" s="118" t="s">
        <v>510</v>
      </c>
      <c r="C25" s="119" t="s">
        <v>511</v>
      </c>
      <c r="D25" s="120"/>
      <c r="E25" s="80" t="s">
        <v>554</v>
      </c>
      <c r="F25" s="82"/>
      <c r="G25" s="166"/>
      <c r="H25" s="236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66"/>
      <c r="AD25" s="228"/>
      <c r="AE25" s="185"/>
      <c r="AF25" s="185"/>
      <c r="AG25" s="185"/>
      <c r="AH25" s="185"/>
      <c r="AI25" s="226"/>
      <c r="AJ25" s="214"/>
      <c r="AK25" s="214"/>
      <c r="AL25" s="214"/>
      <c r="AM25" s="185"/>
      <c r="AN25" s="347"/>
      <c r="AO25" s="348"/>
      <c r="AP25" s="389"/>
      <c r="AQ25" s="187"/>
      <c r="AR25" s="187"/>
      <c r="AS25" s="187"/>
      <c r="AT25" s="187"/>
      <c r="AU25" s="360"/>
      <c r="AV25" s="190"/>
      <c r="AW25" s="190"/>
      <c r="AX25" s="190"/>
      <c r="AY25" s="190"/>
      <c r="AZ25" s="214"/>
      <c r="BC25" s="389"/>
    </row>
    <row r="26" spans="1:55" s="122" customFormat="1" ht="41.25" customHeight="1">
      <c r="A26" s="147">
        <v>9</v>
      </c>
      <c r="B26" s="118" t="s">
        <v>533</v>
      </c>
      <c r="C26" s="119" t="s">
        <v>534</v>
      </c>
      <c r="D26" s="120"/>
      <c r="E26" s="80" t="s">
        <v>552</v>
      </c>
      <c r="F26" s="82"/>
      <c r="G26" s="166"/>
      <c r="H26" s="236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66"/>
      <c r="AD26" s="228"/>
      <c r="AE26" s="185"/>
      <c r="AF26" s="185"/>
      <c r="AG26" s="185"/>
      <c r="AH26" s="185"/>
      <c r="AI26" s="226"/>
      <c r="AJ26" s="214"/>
      <c r="AK26" s="214"/>
      <c r="AL26" s="214"/>
      <c r="AM26" s="185"/>
      <c r="AN26" s="347"/>
      <c r="AO26" s="348"/>
      <c r="AP26" s="389"/>
      <c r="AQ26" s="187"/>
      <c r="AR26" s="187"/>
      <c r="AS26" s="187"/>
      <c r="AT26" s="187"/>
      <c r="AU26" s="360"/>
      <c r="AV26" s="190"/>
      <c r="AW26" s="190"/>
      <c r="AX26" s="190"/>
      <c r="AY26" s="190"/>
      <c r="AZ26" s="214"/>
      <c r="BC26" s="389"/>
    </row>
    <row r="27" spans="1:55" s="123" customFormat="1" ht="41.25" customHeight="1">
      <c r="A27" s="133"/>
      <c r="B27" s="134" t="s">
        <v>557</v>
      </c>
      <c r="C27" s="144"/>
      <c r="D27" s="144"/>
      <c r="E27" s="466"/>
      <c r="F27" s="117"/>
      <c r="G27" s="167"/>
      <c r="H27" s="185" t="e">
        <f>#REF!</f>
        <v>#REF!</v>
      </c>
      <c r="I27" s="185" t="e">
        <f>#REF!</f>
        <v>#REF!</v>
      </c>
      <c r="J27" s="185" t="e">
        <f>#REF!</f>
        <v>#REF!</v>
      </c>
      <c r="K27" s="185" t="e">
        <f>#REF!</f>
        <v>#REF!</v>
      </c>
      <c r="L27" s="185" t="e">
        <f>#REF!</f>
        <v>#REF!</v>
      </c>
      <c r="M27" s="185" t="e">
        <f>#REF!</f>
        <v>#REF!</v>
      </c>
      <c r="N27" s="185" t="e">
        <f>#REF!</f>
        <v>#REF!</v>
      </c>
      <c r="O27" s="185" t="e">
        <f>#REF!</f>
        <v>#REF!</v>
      </c>
      <c r="P27" s="185" t="e">
        <f>#REF!</f>
        <v>#REF!</v>
      </c>
      <c r="Q27" s="185" t="e">
        <f>#REF!</f>
        <v>#REF!</v>
      </c>
      <c r="R27" s="185" t="e">
        <f>#REF!</f>
        <v>#REF!</v>
      </c>
      <c r="S27" s="190" t="e">
        <f>#REF!</f>
        <v>#REF!</v>
      </c>
      <c r="T27" s="190" t="e">
        <f>#REF!</f>
        <v>#REF!</v>
      </c>
      <c r="U27" s="190" t="e">
        <f>#REF!</f>
        <v>#REF!</v>
      </c>
      <c r="V27" s="190" t="e">
        <f>#REF!</f>
        <v>#REF!</v>
      </c>
      <c r="W27" s="190" t="e">
        <f>#REF!</f>
        <v>#REF!</v>
      </c>
      <c r="X27" s="190" t="e">
        <f>#REF!</f>
        <v>#REF!</v>
      </c>
      <c r="Y27" s="190" t="e">
        <f>#REF!</f>
        <v>#REF!</v>
      </c>
      <c r="Z27" s="190" t="e">
        <f>#REF!</f>
        <v>#REF!</v>
      </c>
      <c r="AA27" s="190" t="e">
        <f>#REF!</f>
        <v>#REF!</v>
      </c>
      <c r="AB27" s="190" t="e">
        <f>#REF!</f>
        <v>#REF!</v>
      </c>
      <c r="AC27" s="167"/>
      <c r="AD27" s="185" t="e">
        <f>#REF!</f>
        <v>#REF!</v>
      </c>
      <c r="AE27" s="185" t="e">
        <f>#REF!</f>
        <v>#REF!</v>
      </c>
      <c r="AF27" s="185" t="e">
        <f>#REF!</f>
        <v>#REF!</v>
      </c>
      <c r="AG27" s="185" t="e">
        <f>#REF!</f>
        <v>#REF!</v>
      </c>
      <c r="AH27" s="185" t="e">
        <f>#REF!</f>
        <v>#REF!</v>
      </c>
      <c r="AI27" s="226" t="e">
        <f>#REF!</f>
        <v>#REF!</v>
      </c>
      <c r="AJ27" s="185" t="e">
        <f>#REF!</f>
        <v>#REF!</v>
      </c>
      <c r="AK27" s="185" t="e">
        <f>#REF!</f>
        <v>#REF!</v>
      </c>
      <c r="AL27" s="185" t="e">
        <f>#REF!</f>
        <v>#REF!</v>
      </c>
      <c r="AM27" s="185" t="e">
        <f>#REF!</f>
        <v>#REF!</v>
      </c>
      <c r="AN27" s="347" t="e">
        <f>#REF!</f>
        <v>#REF!</v>
      </c>
      <c r="AO27" s="348" t="e">
        <f t="shared" si="55"/>
        <v>#REF!</v>
      </c>
      <c r="AP27" s="389"/>
      <c r="AQ27" s="187" t="e">
        <f t="shared" si="56"/>
        <v>#REF!</v>
      </c>
      <c r="AR27" s="187" t="e">
        <f t="shared" si="57"/>
        <v>#REF!</v>
      </c>
      <c r="AS27" s="187" t="e">
        <f t="shared" si="58"/>
        <v>#REF!</v>
      </c>
      <c r="AT27" s="187" t="e">
        <f t="shared" si="59"/>
        <v>#REF!</v>
      </c>
      <c r="AU27" s="360" t="e">
        <f>#REF!</f>
        <v>#REF!</v>
      </c>
      <c r="AV27" s="190" t="e">
        <f>#REF!</f>
        <v>#REF!</v>
      </c>
      <c r="AW27" s="190" t="e">
        <f>#REF!</f>
        <v>#REF!</v>
      </c>
      <c r="AX27" s="190" t="e">
        <f>#REF!</f>
        <v>#REF!</v>
      </c>
      <c r="AY27" s="190" t="e">
        <f>#REF!</f>
        <v>#REF!</v>
      </c>
      <c r="AZ27" s="214"/>
      <c r="BA27" s="122"/>
      <c r="BB27" s="123">
        <v>80</v>
      </c>
      <c r="BC27" s="389"/>
    </row>
    <row r="28" spans="1:55" s="123" customFormat="1" ht="41.25" customHeight="1">
      <c r="A28" s="133"/>
      <c r="B28" s="134" t="s">
        <v>558</v>
      </c>
      <c r="C28" s="138"/>
      <c r="D28" s="144"/>
      <c r="E28" s="466"/>
      <c r="F28" s="117"/>
      <c r="G28" s="167"/>
      <c r="H28" s="185" t="e">
        <f>#REF!+H29+H31+#REF!+#REF!</f>
        <v>#REF!</v>
      </c>
      <c r="I28" s="185" t="e">
        <f>#REF!+I29+I31+#REF!+#REF!</f>
        <v>#REF!</v>
      </c>
      <c r="J28" s="185" t="e">
        <f>#REF!+J29+J31+#REF!+#REF!</f>
        <v>#REF!</v>
      </c>
      <c r="K28" s="185" t="e">
        <f>#REF!+K29+K31+#REF!+#REF!</f>
        <v>#REF!</v>
      </c>
      <c r="L28" s="185" t="e">
        <f>#REF!+L29+L31+#REF!+#REF!</f>
        <v>#REF!</v>
      </c>
      <c r="M28" s="185" t="e">
        <f>#REF!+M29+M31+#REF!+#REF!</f>
        <v>#REF!</v>
      </c>
      <c r="N28" s="185" t="e">
        <f>#REF!+N29+N31+#REF!+#REF!</f>
        <v>#REF!</v>
      </c>
      <c r="O28" s="185" t="e">
        <f>#REF!+O29+O31+#REF!+#REF!</f>
        <v>#REF!</v>
      </c>
      <c r="P28" s="185" t="e">
        <f>#REF!+P29+P31+#REF!+#REF!</f>
        <v>#REF!</v>
      </c>
      <c r="Q28" s="185" t="e">
        <f>#REF!+Q29+Q31+#REF!+#REF!</f>
        <v>#REF!</v>
      </c>
      <c r="R28" s="185" t="e">
        <f>#REF!+R29+R31+#REF!+#REF!</f>
        <v>#REF!</v>
      </c>
      <c r="S28" s="190" t="e">
        <f t="shared" ref="S28:AB28" si="69">I28/33</f>
        <v>#REF!</v>
      </c>
      <c r="T28" s="190" t="e">
        <f t="shared" si="69"/>
        <v>#REF!</v>
      </c>
      <c r="U28" s="190" t="e">
        <f t="shared" si="69"/>
        <v>#REF!</v>
      </c>
      <c r="V28" s="190" t="e">
        <f t="shared" si="69"/>
        <v>#REF!</v>
      </c>
      <c r="W28" s="190" t="e">
        <f t="shared" si="69"/>
        <v>#REF!</v>
      </c>
      <c r="X28" s="190" t="e">
        <f t="shared" si="69"/>
        <v>#REF!</v>
      </c>
      <c r="Y28" s="190" t="e">
        <f t="shared" si="69"/>
        <v>#REF!</v>
      </c>
      <c r="Z28" s="190" t="e">
        <f t="shared" si="69"/>
        <v>#REF!</v>
      </c>
      <c r="AA28" s="190" t="e">
        <f t="shared" si="69"/>
        <v>#REF!</v>
      </c>
      <c r="AB28" s="190" t="e">
        <f t="shared" si="69"/>
        <v>#REF!</v>
      </c>
      <c r="AC28" s="167"/>
      <c r="AD28" s="228" t="e">
        <f>SUM(LEN(#REF!),LEN(#REF!),LEN(#REF!),LEN(#REF!),LEN(#REF!))</f>
        <v>#REF!</v>
      </c>
      <c r="AE28" s="185" t="e">
        <f>#REF!+AE29+AE31+#REF!+#REF!</f>
        <v>#REF!</v>
      </c>
      <c r="AF28" s="185" t="e">
        <f>SUM(LEN(#REF!),LEN(#REF!),LEN(#REF!),LEN(#REF!),(LEN(#REF!)))</f>
        <v>#REF!</v>
      </c>
      <c r="AG28" s="185" t="e">
        <f>SUM(LEN(#REF!),LEN(#REF!),LEN(#REF!),LEN(#REF!),LEN(#REF!))</f>
        <v>#REF!</v>
      </c>
      <c r="AH28" s="185" t="e">
        <f>SUM(LEN(#REF!),LEN(#REF!),LEN(#REF!),LEN(#REF!),(LEN(#REF!)))</f>
        <v>#REF!</v>
      </c>
      <c r="AI28" s="226" t="e">
        <f>SUM(LEN(#REF!),LEN(#REF!),LEN(#REF!),LEN(#REF!),(LEN(#REF!)))</f>
        <v>#REF!</v>
      </c>
      <c r="AJ28" s="214" t="e">
        <f>SUM(LEN(#REF!),LEN(#REF!),LEN(#REF!),LEN(#REF!),(LEN(#REF!)))</f>
        <v>#REF!</v>
      </c>
      <c r="AK28" s="214" t="e">
        <f>SUM(LEN(#REF!),LEN(#REF!),LEN(#REF!),LEN(#REF!),(LEN(#REF!)))</f>
        <v>#REF!</v>
      </c>
      <c r="AL28" s="214" t="e">
        <f>SUM(LEN(#REF!),LEN(#REF!),LEN(#REF!),LEN(#REF!),(LEN(#REF!)))</f>
        <v>#REF!</v>
      </c>
      <c r="AM28" s="185" t="e">
        <f t="shared" ref="AM28" si="70">SUM(AJ28:AL28)</f>
        <v>#REF!</v>
      </c>
      <c r="AN28" s="347" t="e">
        <f>#REF!+AN29+AN31+#REF!+#REF!</f>
        <v>#REF!</v>
      </c>
      <c r="AO28" s="348" t="e">
        <f t="shared" si="55"/>
        <v>#REF!</v>
      </c>
      <c r="AP28" s="389"/>
      <c r="AQ28" s="187" t="e">
        <f t="shared" si="56"/>
        <v>#REF!</v>
      </c>
      <c r="AR28" s="187" t="e">
        <f t="shared" si="57"/>
        <v>#REF!</v>
      </c>
      <c r="AS28" s="187" t="e">
        <f t="shared" si="58"/>
        <v>#REF!</v>
      </c>
      <c r="AT28" s="187" t="e">
        <f t="shared" si="59"/>
        <v>#REF!</v>
      </c>
      <c r="AU28" s="360" t="e">
        <f>AO28/34</f>
        <v>#REF!</v>
      </c>
      <c r="AV28" s="190" t="e">
        <f>AQ28/34</f>
        <v>#REF!</v>
      </c>
      <c r="AW28" s="190" t="e">
        <f>AR28/34</f>
        <v>#REF!</v>
      </c>
      <c r="AX28" s="190" t="e">
        <f>AS28/34</f>
        <v>#REF!</v>
      </c>
      <c r="AY28" s="190" t="e">
        <f>AT28/34</f>
        <v>#REF!</v>
      </c>
      <c r="AZ28" s="214"/>
      <c r="BA28" s="122"/>
      <c r="BB28" s="123">
        <v>912</v>
      </c>
      <c r="BC28" s="389"/>
    </row>
    <row r="29" spans="1:55" s="122" customFormat="1" ht="41.25" customHeight="1">
      <c r="A29" s="128"/>
      <c r="B29" s="129" t="s">
        <v>559</v>
      </c>
      <c r="C29" s="130"/>
      <c r="D29" s="140"/>
      <c r="E29" s="79"/>
      <c r="F29" s="99"/>
      <c r="G29" s="165"/>
      <c r="H29" s="185" t="e">
        <f>SUM(H30:H30)</f>
        <v>#REF!</v>
      </c>
      <c r="I29" s="185" t="e">
        <f>SUM(I30:I30)</f>
        <v>#REF!</v>
      </c>
      <c r="J29" s="185" t="e">
        <f>SUM(J30:J30)</f>
        <v>#REF!</v>
      </c>
      <c r="K29" s="185" t="e">
        <f>SUM(K30:K30)</f>
        <v>#REF!</v>
      </c>
      <c r="L29" s="185" t="e">
        <f>SUM(L30:L30)</f>
        <v>#REF!</v>
      </c>
      <c r="M29" s="185" t="e">
        <f>SUM(M30:M30)</f>
        <v>#REF!</v>
      </c>
      <c r="N29" s="185" t="e">
        <f>SUM(N30:N30)</f>
        <v>#REF!</v>
      </c>
      <c r="O29" s="185" t="e">
        <f>SUM(O30:O30)</f>
        <v>#REF!</v>
      </c>
      <c r="P29" s="185" t="e">
        <f>SUM(P30:P30)</f>
        <v>#REF!</v>
      </c>
      <c r="Q29" s="185" t="e">
        <f>SUM(Q30:Q30)</f>
        <v>#REF!</v>
      </c>
      <c r="R29" s="185" t="e">
        <f>SUM(R30:R30)</f>
        <v>#REF!</v>
      </c>
      <c r="S29" s="190" t="e">
        <f t="shared" ref="S29:AB29" si="71">I29/8</f>
        <v>#REF!</v>
      </c>
      <c r="T29" s="190" t="e">
        <f t="shared" si="71"/>
        <v>#REF!</v>
      </c>
      <c r="U29" s="190" t="e">
        <f t="shared" si="71"/>
        <v>#REF!</v>
      </c>
      <c r="V29" s="190" t="e">
        <f t="shared" si="71"/>
        <v>#REF!</v>
      </c>
      <c r="W29" s="190" t="e">
        <f t="shared" si="71"/>
        <v>#REF!</v>
      </c>
      <c r="X29" s="190" t="e">
        <f t="shared" si="71"/>
        <v>#REF!</v>
      </c>
      <c r="Y29" s="190" t="e">
        <f t="shared" si="71"/>
        <v>#REF!</v>
      </c>
      <c r="Z29" s="190" t="e">
        <f t="shared" si="71"/>
        <v>#REF!</v>
      </c>
      <c r="AA29" s="190" t="e">
        <f t="shared" si="71"/>
        <v>#REF!</v>
      </c>
      <c r="AB29" s="190" t="e">
        <f t="shared" si="71"/>
        <v>#REF!</v>
      </c>
      <c r="AC29" s="165"/>
      <c r="AD29" s="185" t="e">
        <f>SUM(AD30:AD30)</f>
        <v>#REF!</v>
      </c>
      <c r="AE29" s="185" t="e">
        <f>SUM(AE30:AE30)</f>
        <v>#REF!</v>
      </c>
      <c r="AF29" s="185" t="e">
        <f>SUM(AF30:AF30)</f>
        <v>#REF!</v>
      </c>
      <c r="AG29" s="185" t="e">
        <f>SUM(AG30:AG30)</f>
        <v>#REF!</v>
      </c>
      <c r="AH29" s="185" t="e">
        <f>SUM(AH30:AH30)</f>
        <v>#REF!</v>
      </c>
      <c r="AI29" s="226" t="e">
        <f>SUM(AI30:AI30)</f>
        <v>#REF!</v>
      </c>
      <c r="AJ29" s="185" t="e">
        <f>SUM(AJ30:AJ30)</f>
        <v>#REF!</v>
      </c>
      <c r="AK29" s="185" t="e">
        <f>SUM(AK30:AK30)</f>
        <v>#REF!</v>
      </c>
      <c r="AL29" s="185" t="e">
        <f>SUM(AL30:AL30)</f>
        <v>#REF!</v>
      </c>
      <c r="AM29" s="185" t="e">
        <f>SUM(AM30:AM30)</f>
        <v>#REF!</v>
      </c>
      <c r="AN29" s="347" t="e">
        <f>SUM(AN30:AN30)</f>
        <v>#REF!</v>
      </c>
      <c r="AO29" s="348" t="e">
        <f t="shared" ref="AO29:AO30" si="72">I29+AE29</f>
        <v>#REF!</v>
      </c>
      <c r="AP29" s="389"/>
      <c r="AQ29" s="187" t="e">
        <f t="shared" ref="AQ29:AQ30" si="73">J29+AF29</f>
        <v>#REF!</v>
      </c>
      <c r="AR29" s="187" t="e">
        <f t="shared" ref="AR29:AR30" si="74">M29+AI29</f>
        <v>#REF!</v>
      </c>
      <c r="AS29" s="187" t="e">
        <f t="shared" ref="AS29:AS30" si="75">Q29+AM29</f>
        <v>#REF!</v>
      </c>
      <c r="AT29" s="187" t="e">
        <f t="shared" ref="AT29:AT30" si="76">R29+AN29</f>
        <v>#REF!</v>
      </c>
      <c r="AU29" s="360" t="e">
        <f>AO29/8</f>
        <v>#REF!</v>
      </c>
      <c r="AV29" s="190" t="e">
        <f>AQ29/8</f>
        <v>#REF!</v>
      </c>
      <c r="AW29" s="190" t="e">
        <f>AR29/8</f>
        <v>#REF!</v>
      </c>
      <c r="AX29" s="190" t="e">
        <f>AS29/8</f>
        <v>#REF!</v>
      </c>
      <c r="AY29" s="190" t="e">
        <f>AT29/8</f>
        <v>#REF!</v>
      </c>
      <c r="AZ29" s="214"/>
      <c r="BB29" s="122">
        <v>276</v>
      </c>
      <c r="BC29" s="389"/>
    </row>
    <row r="30" spans="1:55" s="122" customFormat="1" ht="41.25" customHeight="1">
      <c r="A30" s="100">
        <v>3</v>
      </c>
      <c r="B30" s="118" t="s">
        <v>264</v>
      </c>
      <c r="C30" s="119" t="s">
        <v>38</v>
      </c>
      <c r="D30" s="120" t="s">
        <v>314</v>
      </c>
      <c r="E30" s="80" t="s">
        <v>529</v>
      </c>
      <c r="F30" s="82"/>
      <c r="G30" s="166"/>
      <c r="H30" s="236" t="e">
        <f>SUM(LEN(#REF!),LEN(#REF!),LEN(#REF!),LEN(#REF!),(LEN(#REF!)))</f>
        <v>#REF!</v>
      </c>
      <c r="I30" s="185" t="e">
        <f t="shared" ref="I30" si="77">H30+K30</f>
        <v>#REF!</v>
      </c>
      <c r="J30" s="185" t="e">
        <f>SUM(LEN(#REF!),LEN(#REF!),LEN(#REF!),LEN(#REF!),(LEN(#REF!)))</f>
        <v>#REF!</v>
      </c>
      <c r="K30" s="185" t="e">
        <f>SUM(LEN(#REF!),LEN(#REF!),LEN(#REF!),LEN(#REF!),(LEN(#REF!)))</f>
        <v>#REF!</v>
      </c>
      <c r="L30" s="185" t="e">
        <f>SUM(LEN(#REF!),LEN(#REF!),LEN(#REF!),LEN(#REF!),(LEN(#REF!)))</f>
        <v>#REF!</v>
      </c>
      <c r="M30" s="185" t="e">
        <f>SUM(LEN(#REF!),LEN(#REF!),LEN(#REF!),LEN(#REF!),(LEN(#REF!)))</f>
        <v>#REF!</v>
      </c>
      <c r="N30" s="185" t="e">
        <f>SUM(LEN(#REF!),LEN(#REF!),LEN(#REF!),LEN(#REF!),(LEN(#REF!)))</f>
        <v>#REF!</v>
      </c>
      <c r="O30" s="185" t="e">
        <f>SUM(LEN(#REF!),LEN(#REF!),LEN(#REF!),LEN(#REF!),(LEN(#REF!)))</f>
        <v>#REF!</v>
      </c>
      <c r="P30" s="185" t="e">
        <f>SUM(LEN(#REF!),LEN(#REF!),LEN(#REF!),LEN(#REF!),(LEN(#REF!)))</f>
        <v>#REF!</v>
      </c>
      <c r="Q30" s="185" t="e">
        <f t="shared" ref="Q30" si="78">SUM(N30:P30)</f>
        <v>#REF!</v>
      </c>
      <c r="R30" s="185" t="e">
        <f>SUM(LEN(#REF!),LEN(#REF!),LEN(#REF!),LEN(#REF!),(LEN(#REF!)))</f>
        <v>#REF!</v>
      </c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66"/>
      <c r="AD30" s="228" t="e">
        <f>SUM(LEN(#REF!),LEN(#REF!),LEN(#REF!),LEN(#REF!),LEN(#REF!))</f>
        <v>#REF!</v>
      </c>
      <c r="AE30" s="185" t="e">
        <f t="shared" ref="AE30" si="79">AD30+AG30</f>
        <v>#REF!</v>
      </c>
      <c r="AF30" s="185" t="e">
        <f>SUM(LEN(#REF!),LEN(#REF!),LEN(#REF!),LEN(#REF!),(LEN(#REF!)))</f>
        <v>#REF!</v>
      </c>
      <c r="AG30" s="185" t="e">
        <f>SUM(LEN(#REF!),LEN(#REF!),LEN(#REF!),LEN(#REF!),LEN(#REF!))</f>
        <v>#REF!</v>
      </c>
      <c r="AH30" s="185" t="e">
        <f>SUM(LEN(#REF!),LEN(#REF!),LEN(#REF!),LEN(#REF!),(LEN(#REF!)))</f>
        <v>#REF!</v>
      </c>
      <c r="AI30" s="226" t="e">
        <f>SUM(LEN(#REF!),LEN(#REF!),LEN(#REF!),LEN(#REF!),(LEN(#REF!)))</f>
        <v>#REF!</v>
      </c>
      <c r="AJ30" s="214" t="e">
        <f>SUM(LEN(#REF!),LEN(#REF!),LEN(#REF!),LEN(#REF!),(LEN(#REF!)))</f>
        <v>#REF!</v>
      </c>
      <c r="AK30" s="214" t="e">
        <f>SUM(LEN(#REF!),LEN(#REF!),LEN(#REF!),LEN(#REF!),(LEN(#REF!)))</f>
        <v>#REF!</v>
      </c>
      <c r="AL30" s="214" t="e">
        <f>SUM(LEN(#REF!),LEN(#REF!),LEN(#REF!),LEN(#REF!),(LEN(#REF!)))</f>
        <v>#REF!</v>
      </c>
      <c r="AM30" s="185" t="e">
        <f t="shared" ref="AM30" si="80">SUM(AJ30:AL30)</f>
        <v>#REF!</v>
      </c>
      <c r="AN30" s="347" t="e">
        <f>SUM(LEN(#REF!),LEN(#REF!),LEN(#REF!),LEN(#REF!),(LEN(#REF!)))</f>
        <v>#REF!</v>
      </c>
      <c r="AO30" s="348" t="e">
        <f t="shared" si="72"/>
        <v>#REF!</v>
      </c>
      <c r="AP30" s="389" t="e">
        <f>SUM(AO30:AO30)</f>
        <v>#REF!</v>
      </c>
      <c r="AQ30" s="187" t="e">
        <f t="shared" si="73"/>
        <v>#REF!</v>
      </c>
      <c r="AR30" s="187" t="e">
        <f t="shared" si="74"/>
        <v>#REF!</v>
      </c>
      <c r="AS30" s="187" t="e">
        <f t="shared" si="75"/>
        <v>#REF!</v>
      </c>
      <c r="AT30" s="187" t="e">
        <f t="shared" si="76"/>
        <v>#REF!</v>
      </c>
      <c r="AU30" s="360"/>
      <c r="AV30" s="190"/>
      <c r="AW30" s="190"/>
      <c r="AX30" s="190"/>
      <c r="AY30" s="190"/>
      <c r="AZ30" s="214"/>
      <c r="BB30" s="122">
        <v>0</v>
      </c>
      <c r="BC30" s="389">
        <f>SUM(BB30:BB30)</f>
        <v>0</v>
      </c>
    </row>
    <row r="31" spans="1:55" s="122" customFormat="1" ht="41.25" customHeight="1">
      <c r="A31" s="128"/>
      <c r="B31" s="129" t="s">
        <v>560</v>
      </c>
      <c r="C31" s="130"/>
      <c r="D31" s="140"/>
      <c r="E31" s="79"/>
      <c r="F31" s="99"/>
      <c r="G31" s="165"/>
      <c r="H31" s="185" t="e">
        <f>SUM(H32:H32)</f>
        <v>#REF!</v>
      </c>
      <c r="I31" s="185" t="e">
        <f>SUM(I32:I32)</f>
        <v>#REF!</v>
      </c>
      <c r="J31" s="185" t="e">
        <f>SUM(J32:J32)</f>
        <v>#REF!</v>
      </c>
      <c r="K31" s="185" t="e">
        <f>SUM(K32:K32)</f>
        <v>#REF!</v>
      </c>
      <c r="L31" s="185" t="e">
        <f>SUM(L32:L32)</f>
        <v>#REF!</v>
      </c>
      <c r="M31" s="185" t="e">
        <f>SUM(M32:M32)</f>
        <v>#REF!</v>
      </c>
      <c r="N31" s="185" t="e">
        <f>SUM(N32:N32)</f>
        <v>#REF!</v>
      </c>
      <c r="O31" s="185" t="e">
        <f>SUM(O32:O32)</f>
        <v>#REF!</v>
      </c>
      <c r="P31" s="185" t="e">
        <f>SUM(P32:P32)</f>
        <v>#REF!</v>
      </c>
      <c r="Q31" s="185" t="e">
        <f>SUM(Q32:Q32)</f>
        <v>#REF!</v>
      </c>
      <c r="R31" s="185" t="e">
        <f>SUM(R32:R32)</f>
        <v>#REF!</v>
      </c>
      <c r="S31" s="190" t="e">
        <f t="shared" ref="S31:AB31" si="81">I31/9</f>
        <v>#REF!</v>
      </c>
      <c r="T31" s="190" t="e">
        <f t="shared" si="81"/>
        <v>#REF!</v>
      </c>
      <c r="U31" s="190" t="e">
        <f t="shared" si="81"/>
        <v>#REF!</v>
      </c>
      <c r="V31" s="190" t="e">
        <f t="shared" si="81"/>
        <v>#REF!</v>
      </c>
      <c r="W31" s="190" t="e">
        <f t="shared" si="81"/>
        <v>#REF!</v>
      </c>
      <c r="X31" s="190" t="e">
        <f t="shared" si="81"/>
        <v>#REF!</v>
      </c>
      <c r="Y31" s="190" t="e">
        <f t="shared" si="81"/>
        <v>#REF!</v>
      </c>
      <c r="Z31" s="190" t="e">
        <f t="shared" si="81"/>
        <v>#REF!</v>
      </c>
      <c r="AA31" s="190" t="e">
        <f t="shared" si="81"/>
        <v>#REF!</v>
      </c>
      <c r="AB31" s="190" t="e">
        <f t="shared" si="81"/>
        <v>#REF!</v>
      </c>
      <c r="AC31" s="165"/>
      <c r="AD31" s="185" t="e">
        <f>SUM(AD32:AD32)</f>
        <v>#REF!</v>
      </c>
      <c r="AE31" s="185" t="e">
        <f>SUM(AE32:AE32)</f>
        <v>#REF!</v>
      </c>
      <c r="AF31" s="185" t="e">
        <f>SUM(AF32:AF32)</f>
        <v>#REF!</v>
      </c>
      <c r="AG31" s="185" t="e">
        <f>SUM(AG32:AG32)</f>
        <v>#REF!</v>
      </c>
      <c r="AH31" s="185" t="e">
        <f>SUM(AH32:AH32)</f>
        <v>#REF!</v>
      </c>
      <c r="AI31" s="226" t="e">
        <f>SUM(AI32:AI32)</f>
        <v>#REF!</v>
      </c>
      <c r="AJ31" s="185" t="e">
        <f>SUM(AJ32:AJ32)</f>
        <v>#REF!</v>
      </c>
      <c r="AK31" s="185" t="e">
        <f>SUM(AK32:AK32)</f>
        <v>#REF!</v>
      </c>
      <c r="AL31" s="185" t="e">
        <f>SUM(AL32:AL32)</f>
        <v>#REF!</v>
      </c>
      <c r="AM31" s="185" t="e">
        <f>SUM(AM32:AM32)</f>
        <v>#REF!</v>
      </c>
      <c r="AN31" s="347" t="e">
        <f>SUM(AN32:AN32)</f>
        <v>#REF!</v>
      </c>
      <c r="AO31" s="348" t="e">
        <f t="shared" ref="AO31:AO33" si="82">I31+AE31</f>
        <v>#REF!</v>
      </c>
      <c r="AP31" s="389"/>
      <c r="AQ31" s="187" t="e">
        <f t="shared" ref="AQ31:AQ33" si="83">J31+AF31</f>
        <v>#REF!</v>
      </c>
      <c r="AR31" s="187" t="e">
        <f t="shared" ref="AR31:AR33" si="84">M31+AI31</f>
        <v>#REF!</v>
      </c>
      <c r="AS31" s="187" t="e">
        <f t="shared" ref="AS31:AS33" si="85">Q31+AM31</f>
        <v>#REF!</v>
      </c>
      <c r="AT31" s="187" t="e">
        <f t="shared" ref="AT31:AT33" si="86">R31+AN31</f>
        <v>#REF!</v>
      </c>
      <c r="AU31" s="360" t="e">
        <f>AO31/10</f>
        <v>#REF!</v>
      </c>
      <c r="AV31" s="190" t="e">
        <f>AQ31/10</f>
        <v>#REF!</v>
      </c>
      <c r="AW31" s="190" t="e">
        <f>AR31/10</f>
        <v>#REF!</v>
      </c>
      <c r="AX31" s="190" t="e">
        <f>AS31/10</f>
        <v>#REF!</v>
      </c>
      <c r="AY31" s="190" t="e">
        <f>AT31/10</f>
        <v>#REF!</v>
      </c>
      <c r="AZ31" s="214"/>
      <c r="BB31" s="122">
        <v>220</v>
      </c>
      <c r="BC31" s="389"/>
    </row>
    <row r="32" spans="1:55" s="122" customFormat="1" ht="41.25" customHeight="1">
      <c r="A32" s="100">
        <v>3</v>
      </c>
      <c r="B32" s="131" t="s">
        <v>267</v>
      </c>
      <c r="C32" s="119" t="s">
        <v>117</v>
      </c>
      <c r="D32" s="120" t="s">
        <v>314</v>
      </c>
      <c r="E32" s="80" t="s">
        <v>528</v>
      </c>
      <c r="F32" s="82"/>
      <c r="G32" s="166"/>
      <c r="H32" s="236" t="e">
        <f>SUM(LEN(#REF!),LEN(#REF!),LEN(#REF!),LEN(#REF!),(LEN(#REF!)))</f>
        <v>#REF!</v>
      </c>
      <c r="I32" s="185" t="e">
        <f t="shared" ref="I32" si="87">H32+K32</f>
        <v>#REF!</v>
      </c>
      <c r="J32" s="185" t="e">
        <f>SUM(LEN(#REF!),LEN(#REF!),LEN(#REF!),LEN(#REF!),(LEN(#REF!)))</f>
        <v>#REF!</v>
      </c>
      <c r="K32" s="185" t="e">
        <f>SUM(LEN(#REF!),LEN(#REF!),LEN(#REF!),LEN(#REF!),(LEN(#REF!)))</f>
        <v>#REF!</v>
      </c>
      <c r="L32" s="185" t="e">
        <f>SUM(LEN(#REF!),LEN(#REF!),LEN(#REF!),LEN(#REF!),(LEN(#REF!)))</f>
        <v>#REF!</v>
      </c>
      <c r="M32" s="185" t="e">
        <f>SUM(LEN(#REF!),LEN(#REF!),LEN(#REF!),LEN(#REF!),(LEN(#REF!)))</f>
        <v>#REF!</v>
      </c>
      <c r="N32" s="185" t="e">
        <f>SUM(LEN(#REF!),LEN(#REF!),LEN(#REF!),LEN(#REF!),(LEN(#REF!)))</f>
        <v>#REF!</v>
      </c>
      <c r="O32" s="185" t="e">
        <f>SUM(LEN(#REF!),LEN(#REF!),LEN(#REF!),LEN(#REF!),(LEN(#REF!)))</f>
        <v>#REF!</v>
      </c>
      <c r="P32" s="185" t="e">
        <f>SUM(LEN(#REF!),LEN(#REF!),LEN(#REF!),LEN(#REF!),(LEN(#REF!)))</f>
        <v>#REF!</v>
      </c>
      <c r="Q32" s="185" t="e">
        <f t="shared" ref="Q32" si="88">SUM(N32:P32)</f>
        <v>#REF!</v>
      </c>
      <c r="R32" s="185" t="e">
        <f>SUM(LEN(#REF!),LEN(#REF!),LEN(#REF!),LEN(#REF!),(LEN(#REF!)))</f>
        <v>#REF!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66"/>
      <c r="AD32" s="228" t="e">
        <f>SUM(LEN(#REF!),LEN(#REF!),LEN(#REF!),LEN(#REF!),LEN(#REF!))</f>
        <v>#REF!</v>
      </c>
      <c r="AE32" s="185" t="e">
        <f t="shared" ref="AE32:AE33" si="89">AD32+AG32</f>
        <v>#REF!</v>
      </c>
      <c r="AF32" s="185" t="e">
        <f>SUM(LEN(#REF!),LEN(#REF!),LEN(#REF!),LEN(#REF!),(LEN(#REF!)))</f>
        <v>#REF!</v>
      </c>
      <c r="AG32" s="185" t="e">
        <f>SUM(LEN(#REF!),LEN(#REF!),LEN(#REF!),LEN(#REF!),LEN(#REF!))</f>
        <v>#REF!</v>
      </c>
      <c r="AH32" s="185" t="e">
        <f>SUM(LEN(#REF!),LEN(#REF!),LEN(#REF!),LEN(#REF!),(LEN(#REF!)))</f>
        <v>#REF!</v>
      </c>
      <c r="AI32" s="226" t="e">
        <f>SUM(LEN(#REF!),LEN(#REF!),LEN(#REF!),LEN(#REF!),(LEN(#REF!)))</f>
        <v>#REF!</v>
      </c>
      <c r="AJ32" s="214" t="e">
        <f>SUM(LEN(#REF!),LEN(#REF!),LEN(#REF!),LEN(#REF!),(LEN(#REF!)))</f>
        <v>#REF!</v>
      </c>
      <c r="AK32" s="214" t="e">
        <f>SUM(LEN(#REF!),LEN(#REF!),LEN(#REF!),LEN(#REF!),(LEN(#REF!)))</f>
        <v>#REF!</v>
      </c>
      <c r="AL32" s="214" t="e">
        <f>SUM(LEN(#REF!),LEN(#REF!),LEN(#REF!),LEN(#REF!),(LEN(#REF!)))</f>
        <v>#REF!</v>
      </c>
      <c r="AM32" s="185" t="e">
        <f t="shared" ref="AM32:AM33" si="90">SUM(AJ32:AL32)</f>
        <v>#REF!</v>
      </c>
      <c r="AN32" s="347" t="e">
        <f>SUM(LEN(#REF!),LEN(#REF!),LEN(#REF!),LEN(#REF!),(LEN(#REF!)))</f>
        <v>#REF!</v>
      </c>
      <c r="AO32" s="348" t="e">
        <f t="shared" si="82"/>
        <v>#REF!</v>
      </c>
      <c r="AP32" s="389" t="e">
        <f>SUM(AO32:AO32)</f>
        <v>#REF!</v>
      </c>
      <c r="AQ32" s="187" t="e">
        <f t="shared" si="83"/>
        <v>#REF!</v>
      </c>
      <c r="AR32" s="187" t="e">
        <f t="shared" si="84"/>
        <v>#REF!</v>
      </c>
      <c r="AS32" s="187" t="e">
        <f t="shared" si="85"/>
        <v>#REF!</v>
      </c>
      <c r="AT32" s="187" t="e">
        <f t="shared" si="86"/>
        <v>#REF!</v>
      </c>
      <c r="AU32" s="360"/>
      <c r="AV32" s="190"/>
      <c r="AW32" s="190"/>
      <c r="AX32" s="190"/>
      <c r="AY32" s="190"/>
      <c r="AZ32" s="214"/>
      <c r="BB32" s="122">
        <v>0</v>
      </c>
      <c r="BC32" s="389">
        <f>SUM(BB32:BB32)</f>
        <v>0</v>
      </c>
    </row>
    <row r="33" spans="1:55" s="122" customFormat="1" ht="41.25" customHeight="1">
      <c r="A33" s="100">
        <v>12</v>
      </c>
      <c r="B33" s="118" t="s">
        <v>254</v>
      </c>
      <c r="C33" s="126" t="s">
        <v>159</v>
      </c>
      <c r="D33" s="120"/>
      <c r="E33" s="80" t="s">
        <v>512</v>
      </c>
      <c r="F33" s="82"/>
      <c r="G33" s="166"/>
      <c r="H33" s="236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66"/>
      <c r="AD33" s="228" t="e">
        <f>SUM(LEN(#REF!),LEN(#REF!),LEN(#REF!),LEN(#REF!),LEN(#REF!))</f>
        <v>#REF!</v>
      </c>
      <c r="AE33" s="185" t="e">
        <f t="shared" si="89"/>
        <v>#REF!</v>
      </c>
      <c r="AF33" s="185" t="e">
        <f>SUM(LEN(#REF!),LEN(#REF!),LEN(#REF!),LEN(#REF!),(LEN(#REF!)))</f>
        <v>#REF!</v>
      </c>
      <c r="AG33" s="185" t="e">
        <f>SUM(LEN(#REF!),LEN(#REF!),LEN(#REF!),LEN(#REF!),LEN(#REF!))</f>
        <v>#REF!</v>
      </c>
      <c r="AH33" s="185" t="e">
        <f>SUM(LEN(#REF!),LEN(#REF!),LEN(#REF!),LEN(#REF!),(LEN(#REF!)))</f>
        <v>#REF!</v>
      </c>
      <c r="AI33" s="226" t="e">
        <f>SUM(LEN(#REF!),LEN(#REF!),LEN(#REF!),LEN(#REF!),(LEN(#REF!)))</f>
        <v>#REF!</v>
      </c>
      <c r="AJ33" s="214" t="e">
        <f>SUM(LEN(#REF!),LEN(#REF!),LEN(#REF!),LEN(#REF!),(LEN(#REF!)))</f>
        <v>#REF!</v>
      </c>
      <c r="AK33" s="214" t="e">
        <f>SUM(LEN(#REF!),LEN(#REF!),LEN(#REF!),LEN(#REF!),(LEN(#REF!)))</f>
        <v>#REF!</v>
      </c>
      <c r="AL33" s="214" t="e">
        <f>SUM(LEN(#REF!),LEN(#REF!),LEN(#REF!),LEN(#REF!),(LEN(#REF!)))</f>
        <v>#REF!</v>
      </c>
      <c r="AM33" s="185" t="e">
        <f t="shared" si="90"/>
        <v>#REF!</v>
      </c>
      <c r="AN33" s="347" t="e">
        <f>SUM(LEN(#REF!),LEN(#REF!),LEN(#REF!),LEN(#REF!),(LEN(#REF!)))</f>
        <v>#REF!</v>
      </c>
      <c r="AO33" s="348" t="e">
        <f t="shared" si="82"/>
        <v>#REF!</v>
      </c>
      <c r="AP33" s="389"/>
      <c r="AQ33" s="187" t="e">
        <f t="shared" si="83"/>
        <v>#REF!</v>
      </c>
      <c r="AR33" s="187" t="e">
        <f t="shared" si="84"/>
        <v>#REF!</v>
      </c>
      <c r="AS33" s="187" t="e">
        <f t="shared" si="85"/>
        <v>#REF!</v>
      </c>
      <c r="AT33" s="187" t="e">
        <f t="shared" si="86"/>
        <v>#REF!</v>
      </c>
      <c r="AU33" s="360"/>
      <c r="AV33" s="190"/>
      <c r="AW33" s="190"/>
      <c r="AX33" s="190"/>
      <c r="AY33" s="190"/>
      <c r="AZ33" s="214"/>
      <c r="BB33" s="122">
        <v>0</v>
      </c>
      <c r="BC33" s="389"/>
    </row>
    <row r="34" spans="1:55" s="122" customFormat="1" ht="41.25" customHeight="1">
      <c r="A34" s="133"/>
      <c r="B34" s="134" t="s">
        <v>561</v>
      </c>
      <c r="C34" s="138"/>
      <c r="D34" s="144"/>
      <c r="E34" s="466"/>
      <c r="F34" s="117"/>
      <c r="G34" s="167"/>
      <c r="H34" s="185" t="e">
        <f>#REF!+#REF!+H35+#REF!</f>
        <v>#REF!</v>
      </c>
      <c r="I34" s="185" t="e">
        <f>#REF!+#REF!+I35+#REF!</f>
        <v>#REF!</v>
      </c>
      <c r="J34" s="185" t="e">
        <f>#REF!+#REF!+J35+#REF!</f>
        <v>#REF!</v>
      </c>
      <c r="K34" s="185" t="e">
        <f>#REF!+#REF!+K35+#REF!</f>
        <v>#REF!</v>
      </c>
      <c r="L34" s="185" t="e">
        <f>#REF!+#REF!+L35+#REF!</f>
        <v>#REF!</v>
      </c>
      <c r="M34" s="185" t="e">
        <f>#REF!+#REF!+M35+#REF!</f>
        <v>#REF!</v>
      </c>
      <c r="N34" s="185" t="e">
        <f>#REF!+#REF!+N35+#REF!</f>
        <v>#REF!</v>
      </c>
      <c r="O34" s="185" t="e">
        <f>#REF!+#REF!+O35+#REF!</f>
        <v>#REF!</v>
      </c>
      <c r="P34" s="185" t="e">
        <f>#REF!+#REF!+P35+#REF!</f>
        <v>#REF!</v>
      </c>
      <c r="Q34" s="185" t="e">
        <f>#REF!+#REF!+Q35+#REF!</f>
        <v>#REF!</v>
      </c>
      <c r="R34" s="185" t="e">
        <f>#REF!+#REF!+R35+#REF!</f>
        <v>#REF!</v>
      </c>
      <c r="S34" s="190" t="e">
        <f t="shared" ref="S34:AB34" si="91">I34/26</f>
        <v>#REF!</v>
      </c>
      <c r="T34" s="190" t="e">
        <f t="shared" si="91"/>
        <v>#REF!</v>
      </c>
      <c r="U34" s="190" t="e">
        <f t="shared" si="91"/>
        <v>#REF!</v>
      </c>
      <c r="V34" s="190" t="e">
        <f t="shared" si="91"/>
        <v>#REF!</v>
      </c>
      <c r="W34" s="190" t="e">
        <f t="shared" si="91"/>
        <v>#REF!</v>
      </c>
      <c r="X34" s="190" t="e">
        <f t="shared" si="91"/>
        <v>#REF!</v>
      </c>
      <c r="Y34" s="190" t="e">
        <f t="shared" si="91"/>
        <v>#REF!</v>
      </c>
      <c r="Z34" s="190" t="e">
        <f t="shared" si="91"/>
        <v>#REF!</v>
      </c>
      <c r="AA34" s="190" t="e">
        <f t="shared" si="91"/>
        <v>#REF!</v>
      </c>
      <c r="AB34" s="190" t="e">
        <f t="shared" si="91"/>
        <v>#REF!</v>
      </c>
      <c r="AC34" s="167"/>
      <c r="AD34" s="185" t="e">
        <f>#REF!+#REF!+AD35+#REF!</f>
        <v>#REF!</v>
      </c>
      <c r="AE34" s="185" t="e">
        <f>#REF!+#REF!+AE35+#REF!</f>
        <v>#REF!</v>
      </c>
      <c r="AF34" s="185" t="e">
        <f>#REF!+#REF!+AF35+#REF!</f>
        <v>#REF!</v>
      </c>
      <c r="AG34" s="185" t="e">
        <f>#REF!+#REF!+AG35+#REF!</f>
        <v>#REF!</v>
      </c>
      <c r="AH34" s="185" t="e">
        <f>#REF!+#REF!+AH35+#REF!</f>
        <v>#REF!</v>
      </c>
      <c r="AI34" s="226" t="e">
        <f>#REF!+#REF!+AI35+#REF!</f>
        <v>#REF!</v>
      </c>
      <c r="AJ34" s="185" t="e">
        <f>#REF!+#REF!+AJ35+#REF!</f>
        <v>#REF!</v>
      </c>
      <c r="AK34" s="185" t="e">
        <f>#REF!+#REF!+AK35+#REF!</f>
        <v>#REF!</v>
      </c>
      <c r="AL34" s="185" t="e">
        <f>#REF!+#REF!+AL35+#REF!</f>
        <v>#REF!</v>
      </c>
      <c r="AM34" s="185" t="e">
        <f>#REF!+#REF!+AM35+#REF!</f>
        <v>#REF!</v>
      </c>
      <c r="AN34" s="347" t="e">
        <f>#REF!+#REF!+AN35+#REF!</f>
        <v>#REF!</v>
      </c>
      <c r="AO34" s="348" t="e">
        <f t="shared" ref="AO34" si="92">I34+AE34</f>
        <v>#REF!</v>
      </c>
      <c r="AP34" s="389"/>
      <c r="AQ34" s="187" t="e">
        <f t="shared" ref="AQ34" si="93">J34+AF34</f>
        <v>#REF!</v>
      </c>
      <c r="AR34" s="187" t="e">
        <f t="shared" ref="AR34" si="94">M34+AI34</f>
        <v>#REF!</v>
      </c>
      <c r="AS34" s="187" t="e">
        <f t="shared" ref="AS34" si="95">Q34+AM34</f>
        <v>#REF!</v>
      </c>
      <c r="AT34" s="187" t="e">
        <f t="shared" ref="AT34" si="96">R34+AN34</f>
        <v>#REF!</v>
      </c>
      <c r="AU34" s="360" t="e">
        <f>AO34/26</f>
        <v>#REF!</v>
      </c>
      <c r="AV34" s="190" t="e">
        <f>AQ34/26</f>
        <v>#REF!</v>
      </c>
      <c r="AW34" s="190" t="e">
        <f>AR34/26</f>
        <v>#REF!</v>
      </c>
      <c r="AX34" s="190" t="e">
        <f>AS34/26</f>
        <v>#REF!</v>
      </c>
      <c r="AY34" s="190" t="e">
        <f>AT34/26</f>
        <v>#REF!</v>
      </c>
      <c r="AZ34" s="214"/>
      <c r="BB34" s="122">
        <v>336</v>
      </c>
      <c r="BC34" s="389"/>
    </row>
    <row r="35" spans="1:55" s="122" customFormat="1" ht="41.25" customHeight="1">
      <c r="A35" s="128"/>
      <c r="B35" s="129" t="s">
        <v>562</v>
      </c>
      <c r="C35" s="96"/>
      <c r="D35" s="99"/>
      <c r="E35" s="79"/>
      <c r="F35" s="99"/>
      <c r="G35" s="165"/>
      <c r="H35" s="185" t="e">
        <f>SUM(H36:H37)</f>
        <v>#REF!</v>
      </c>
      <c r="I35" s="185" t="e">
        <f>SUM(I36:I37)</f>
        <v>#REF!</v>
      </c>
      <c r="J35" s="185" t="e">
        <f>SUM(J36:J37)</f>
        <v>#REF!</v>
      </c>
      <c r="K35" s="185" t="e">
        <f>SUM(K36:K37)</f>
        <v>#REF!</v>
      </c>
      <c r="L35" s="185" t="e">
        <f>SUM(L36:L37)</f>
        <v>#REF!</v>
      </c>
      <c r="M35" s="185" t="e">
        <f>SUM(M36:M37)</f>
        <v>#REF!</v>
      </c>
      <c r="N35" s="185" t="e">
        <f>SUM(N36:N37)</f>
        <v>#REF!</v>
      </c>
      <c r="O35" s="185" t="e">
        <f>SUM(O36:O37)</f>
        <v>#REF!</v>
      </c>
      <c r="P35" s="185" t="e">
        <f>SUM(P36:P37)</f>
        <v>#REF!</v>
      </c>
      <c r="Q35" s="185" t="e">
        <f>SUM(Q36:Q37)</f>
        <v>#REF!</v>
      </c>
      <c r="R35" s="185" t="e">
        <f>SUM(R36:R37)</f>
        <v>#REF!</v>
      </c>
      <c r="S35" s="190" t="e">
        <f t="shared" ref="S35:AB35" si="97">I35/5</f>
        <v>#REF!</v>
      </c>
      <c r="T35" s="190" t="e">
        <f t="shared" si="97"/>
        <v>#REF!</v>
      </c>
      <c r="U35" s="190" t="e">
        <f t="shared" si="97"/>
        <v>#REF!</v>
      </c>
      <c r="V35" s="190" t="e">
        <f t="shared" si="97"/>
        <v>#REF!</v>
      </c>
      <c r="W35" s="190" t="e">
        <f t="shared" si="97"/>
        <v>#REF!</v>
      </c>
      <c r="X35" s="190" t="e">
        <f t="shared" si="97"/>
        <v>#REF!</v>
      </c>
      <c r="Y35" s="190" t="e">
        <f t="shared" si="97"/>
        <v>#REF!</v>
      </c>
      <c r="Z35" s="190" t="e">
        <f t="shared" si="97"/>
        <v>#REF!</v>
      </c>
      <c r="AA35" s="190" t="e">
        <f t="shared" si="97"/>
        <v>#REF!</v>
      </c>
      <c r="AB35" s="190" t="e">
        <f t="shared" si="97"/>
        <v>#REF!</v>
      </c>
      <c r="AC35" s="165"/>
      <c r="AD35" s="185" t="e">
        <f>SUM(AD36:AD37)</f>
        <v>#REF!</v>
      </c>
      <c r="AE35" s="185" t="e">
        <f>SUM(AE36:AE37)</f>
        <v>#REF!</v>
      </c>
      <c r="AF35" s="185" t="e">
        <f>SUM(AF36:AF37)</f>
        <v>#REF!</v>
      </c>
      <c r="AG35" s="185" t="e">
        <f>SUM(AG36:AG37)</f>
        <v>#REF!</v>
      </c>
      <c r="AH35" s="185" t="e">
        <f>SUM(AH36:AH37)</f>
        <v>#REF!</v>
      </c>
      <c r="AI35" s="226" t="e">
        <f>SUM(AI36:AI37)</f>
        <v>#REF!</v>
      </c>
      <c r="AJ35" s="185" t="e">
        <f>SUM(AJ36:AJ37)</f>
        <v>#REF!</v>
      </c>
      <c r="AK35" s="185" t="e">
        <f>SUM(AK36:AK37)</f>
        <v>#REF!</v>
      </c>
      <c r="AL35" s="185" t="e">
        <f>SUM(AL36:AL37)</f>
        <v>#REF!</v>
      </c>
      <c r="AM35" s="185" t="e">
        <f>SUM(AM36:AM37)</f>
        <v>#REF!</v>
      </c>
      <c r="AN35" s="347" t="e">
        <f>SUM(AN36:AN37)</f>
        <v>#REF!</v>
      </c>
      <c r="AO35" s="348" t="e">
        <f t="shared" ref="AO35:AO38" si="98">I35+AE35</f>
        <v>#REF!</v>
      </c>
      <c r="AP35" s="389"/>
      <c r="AQ35" s="187" t="e">
        <f t="shared" ref="AQ35:AQ37" si="99">J35+AF35</f>
        <v>#REF!</v>
      </c>
      <c r="AR35" s="187" t="e">
        <f t="shared" ref="AR35:AR37" si="100">M35+AI35</f>
        <v>#REF!</v>
      </c>
      <c r="AS35" s="187" t="e">
        <f t="shared" ref="AS35:AS37" si="101">Q35+AM35</f>
        <v>#REF!</v>
      </c>
      <c r="AT35" s="187" t="e">
        <f t="shared" ref="AT35:AT37" si="102">R35+AN35</f>
        <v>#REF!</v>
      </c>
      <c r="AU35" s="360" t="e">
        <f>AO35/5</f>
        <v>#REF!</v>
      </c>
      <c r="AV35" s="190" t="e">
        <f>AQ35/5</f>
        <v>#REF!</v>
      </c>
      <c r="AW35" s="190" t="e">
        <f>AR35/5</f>
        <v>#REF!</v>
      </c>
      <c r="AX35" s="190" t="e">
        <f>AS35/5</f>
        <v>#REF!</v>
      </c>
      <c r="AY35" s="190" t="e">
        <f>AT35/5</f>
        <v>#REF!</v>
      </c>
      <c r="AZ35" s="214"/>
      <c r="BB35" s="122">
        <v>36</v>
      </c>
      <c r="BC35" s="389"/>
    </row>
    <row r="36" spans="1:55" s="122" customFormat="1" ht="41.25" customHeight="1">
      <c r="A36" s="100">
        <v>3</v>
      </c>
      <c r="B36" s="118" t="s">
        <v>257</v>
      </c>
      <c r="C36" s="119" t="s">
        <v>269</v>
      </c>
      <c r="D36" s="120" t="s">
        <v>312</v>
      </c>
      <c r="E36" s="80" t="s">
        <v>537</v>
      </c>
      <c r="F36" s="82"/>
      <c r="G36" s="166"/>
      <c r="H36" s="236" t="e">
        <f>SUM(LEN(#REF!),LEN(#REF!),LEN(#REF!),LEN(#REF!),(LEN(#REF!)))</f>
        <v>#REF!</v>
      </c>
      <c r="I36" s="185" t="e">
        <f t="shared" ref="I36" si="103">H36+K36</f>
        <v>#REF!</v>
      </c>
      <c r="J36" s="185" t="e">
        <f>SUM(LEN(#REF!),LEN(#REF!),LEN(#REF!),LEN(#REF!),(LEN(#REF!)))</f>
        <v>#REF!</v>
      </c>
      <c r="K36" s="185" t="e">
        <f>SUM(LEN(#REF!),LEN(#REF!),LEN(#REF!),LEN(#REF!),(LEN(#REF!)))</f>
        <v>#REF!</v>
      </c>
      <c r="L36" s="185" t="e">
        <f>SUM(LEN(#REF!),LEN(#REF!),LEN(#REF!),LEN(#REF!),(LEN(#REF!)))</f>
        <v>#REF!</v>
      </c>
      <c r="M36" s="185" t="e">
        <f>SUM(LEN(#REF!),LEN(#REF!),LEN(#REF!),LEN(#REF!),(LEN(#REF!)))</f>
        <v>#REF!</v>
      </c>
      <c r="N36" s="185" t="e">
        <f>SUM(LEN(#REF!),LEN(#REF!),LEN(#REF!),LEN(#REF!),(LEN(#REF!)))</f>
        <v>#REF!</v>
      </c>
      <c r="O36" s="185" t="e">
        <f>SUM(LEN(#REF!),LEN(#REF!),LEN(#REF!),LEN(#REF!),(LEN(#REF!)))</f>
        <v>#REF!</v>
      </c>
      <c r="P36" s="185" t="e">
        <f>SUM(LEN(#REF!),LEN(#REF!),LEN(#REF!),LEN(#REF!),(LEN(#REF!)))</f>
        <v>#REF!</v>
      </c>
      <c r="Q36" s="185" t="e">
        <f t="shared" ref="Q36" si="104">SUM(N36:P36)</f>
        <v>#REF!</v>
      </c>
      <c r="R36" s="185" t="e">
        <f>SUM(LEN(#REF!),LEN(#REF!),LEN(#REF!),LEN(#REF!),(LEN(#REF!)))</f>
        <v>#REF!</v>
      </c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66"/>
      <c r="AD36" s="228" t="e">
        <f>SUM(LEN(#REF!),LEN(#REF!),LEN(#REF!),LEN(#REF!),LEN(#REF!))</f>
        <v>#REF!</v>
      </c>
      <c r="AE36" s="185" t="e">
        <f t="shared" ref="AE36:AE37" si="105">AD36+AG36</f>
        <v>#REF!</v>
      </c>
      <c r="AF36" s="185" t="e">
        <f>SUM(LEN(#REF!),LEN(#REF!),LEN(#REF!),LEN(#REF!),(LEN(#REF!)))</f>
        <v>#REF!</v>
      </c>
      <c r="AG36" s="185" t="e">
        <f>SUM(LEN(#REF!),LEN(#REF!),LEN(#REF!),LEN(#REF!),LEN(#REF!))</f>
        <v>#REF!</v>
      </c>
      <c r="AH36" s="185" t="e">
        <f>SUM(LEN(#REF!),LEN(#REF!),LEN(#REF!),LEN(#REF!),(LEN(#REF!)))</f>
        <v>#REF!</v>
      </c>
      <c r="AI36" s="226" t="e">
        <f>SUM(LEN(#REF!),LEN(#REF!),LEN(#REF!),LEN(#REF!),(LEN(#REF!)))</f>
        <v>#REF!</v>
      </c>
      <c r="AJ36" s="214" t="e">
        <f>SUM(LEN(#REF!),LEN(#REF!),LEN(#REF!),LEN(#REF!),(LEN(#REF!)))</f>
        <v>#REF!</v>
      </c>
      <c r="AK36" s="214" t="e">
        <f>SUM(LEN(#REF!),LEN(#REF!),LEN(#REF!),LEN(#REF!),(LEN(#REF!)))</f>
        <v>#REF!</v>
      </c>
      <c r="AL36" s="214" t="e">
        <f>SUM(LEN(#REF!),LEN(#REF!),LEN(#REF!),LEN(#REF!),(LEN(#REF!)))</f>
        <v>#REF!</v>
      </c>
      <c r="AM36" s="185" t="e">
        <f t="shared" ref="AM36:AM37" si="106">SUM(AJ36:AL36)</f>
        <v>#REF!</v>
      </c>
      <c r="AN36" s="347" t="e">
        <f>SUM(LEN(#REF!),LEN(#REF!),LEN(#REF!),LEN(#REF!),(LEN(#REF!)))</f>
        <v>#REF!</v>
      </c>
      <c r="AO36" s="348" t="e">
        <f t="shared" si="98"/>
        <v>#REF!</v>
      </c>
      <c r="AP36" s="389" t="e">
        <f>SUM(AO36:AO36)</f>
        <v>#REF!</v>
      </c>
      <c r="AQ36" s="187" t="e">
        <f t="shared" si="99"/>
        <v>#REF!</v>
      </c>
      <c r="AR36" s="187" t="e">
        <f t="shared" si="100"/>
        <v>#REF!</v>
      </c>
      <c r="AS36" s="187" t="e">
        <f t="shared" si="101"/>
        <v>#REF!</v>
      </c>
      <c r="AT36" s="187" t="e">
        <f t="shared" si="102"/>
        <v>#REF!</v>
      </c>
      <c r="AU36" s="360"/>
      <c r="AV36" s="190"/>
      <c r="AW36" s="190"/>
      <c r="AX36" s="190"/>
      <c r="AY36" s="190"/>
      <c r="AZ36" s="214"/>
      <c r="BB36" s="122">
        <v>0</v>
      </c>
      <c r="BC36" s="389">
        <f>SUM(BB36:BB36)</f>
        <v>0</v>
      </c>
    </row>
    <row r="37" spans="1:55" s="122" customFormat="1" ht="41.25" customHeight="1">
      <c r="A37" s="100">
        <v>5</v>
      </c>
      <c r="B37" s="118" t="s">
        <v>249</v>
      </c>
      <c r="C37" s="119" t="s">
        <v>123</v>
      </c>
      <c r="D37" s="120" t="s">
        <v>312</v>
      </c>
      <c r="E37" s="80" t="s">
        <v>535</v>
      </c>
      <c r="F37" s="82"/>
      <c r="G37" s="166"/>
      <c r="H37" s="236" t="e">
        <f>SUM(LEN(#REF!),LEN(#REF!),LEN(#REF!),LEN(#REF!),(LEN(#REF!)))</f>
        <v>#REF!</v>
      </c>
      <c r="I37" s="185" t="e">
        <f>H37+K37</f>
        <v>#REF!</v>
      </c>
      <c r="J37" s="185" t="e">
        <f>SUM(LEN(#REF!),LEN(#REF!),LEN(#REF!),LEN(#REF!),(LEN(#REF!)))</f>
        <v>#REF!</v>
      </c>
      <c r="K37" s="185" t="e">
        <f>SUM(LEN(#REF!),LEN(#REF!),LEN(#REF!),LEN(#REF!),(LEN(#REF!)))</f>
        <v>#REF!</v>
      </c>
      <c r="L37" s="185" t="e">
        <f>SUM(LEN(#REF!),LEN(#REF!),LEN(#REF!),LEN(#REF!),(LEN(#REF!)))</f>
        <v>#REF!</v>
      </c>
      <c r="M37" s="185" t="e">
        <f>SUM(LEN(#REF!),LEN(#REF!),LEN(#REF!),LEN(#REF!),(LEN(#REF!)))</f>
        <v>#REF!</v>
      </c>
      <c r="N37" s="185" t="e">
        <f>SUM(LEN(#REF!),LEN(#REF!),LEN(#REF!),LEN(#REF!),(LEN(#REF!)))</f>
        <v>#REF!</v>
      </c>
      <c r="O37" s="185" t="e">
        <f>SUM(LEN(#REF!),LEN(#REF!),LEN(#REF!),LEN(#REF!),(LEN(#REF!)))</f>
        <v>#REF!</v>
      </c>
      <c r="P37" s="185" t="e">
        <f>SUM(LEN(#REF!),LEN(#REF!),LEN(#REF!),LEN(#REF!),(LEN(#REF!)))</f>
        <v>#REF!</v>
      </c>
      <c r="Q37" s="185" t="e">
        <f>SUM(N37:P37)</f>
        <v>#REF!</v>
      </c>
      <c r="R37" s="185" t="e">
        <f>SUM(LEN(#REF!),LEN(#REF!),LEN(#REF!),LEN(#REF!),(LEN(#REF!)))</f>
        <v>#REF!</v>
      </c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66"/>
      <c r="AD37" s="228" t="e">
        <f>SUM(LEN(#REF!),LEN(#REF!),LEN(#REF!),LEN(#REF!),LEN(#REF!))</f>
        <v>#REF!</v>
      </c>
      <c r="AE37" s="185" t="e">
        <f t="shared" si="105"/>
        <v>#REF!</v>
      </c>
      <c r="AF37" s="185" t="e">
        <f>SUM(LEN(#REF!),LEN(#REF!),LEN(#REF!),LEN(#REF!),(LEN(#REF!)))</f>
        <v>#REF!</v>
      </c>
      <c r="AG37" s="185" t="e">
        <f>SUM(LEN(#REF!),LEN(#REF!),LEN(#REF!),LEN(#REF!),LEN(#REF!))</f>
        <v>#REF!</v>
      </c>
      <c r="AH37" s="185" t="e">
        <f>SUM(LEN(#REF!),LEN(#REF!),LEN(#REF!),LEN(#REF!),(LEN(#REF!)))</f>
        <v>#REF!</v>
      </c>
      <c r="AI37" s="226" t="e">
        <f>SUM(LEN(#REF!),LEN(#REF!),LEN(#REF!),LEN(#REF!),(LEN(#REF!)))</f>
        <v>#REF!</v>
      </c>
      <c r="AJ37" s="214" t="e">
        <f>SUM(LEN(#REF!),LEN(#REF!),LEN(#REF!),LEN(#REF!),(LEN(#REF!)))</f>
        <v>#REF!</v>
      </c>
      <c r="AK37" s="214" t="e">
        <f>SUM(LEN(#REF!),LEN(#REF!),LEN(#REF!),LEN(#REF!),(LEN(#REF!)))</f>
        <v>#REF!</v>
      </c>
      <c r="AL37" s="214" t="e">
        <f>SUM(LEN(#REF!),LEN(#REF!),LEN(#REF!),LEN(#REF!),(LEN(#REF!)))</f>
        <v>#REF!</v>
      </c>
      <c r="AM37" s="185" t="e">
        <f t="shared" si="106"/>
        <v>#REF!</v>
      </c>
      <c r="AN37" s="347" t="e">
        <f>SUM(LEN(#REF!),LEN(#REF!),LEN(#REF!),LEN(#REF!),(LEN(#REF!)))</f>
        <v>#REF!</v>
      </c>
      <c r="AO37" s="348" t="e">
        <f t="shared" si="98"/>
        <v>#REF!</v>
      </c>
      <c r="AP37" s="389" t="e">
        <f>SUM(AO37:AO37)</f>
        <v>#REF!</v>
      </c>
      <c r="AQ37" s="187" t="e">
        <f t="shared" si="99"/>
        <v>#REF!</v>
      </c>
      <c r="AR37" s="187" t="e">
        <f t="shared" si="100"/>
        <v>#REF!</v>
      </c>
      <c r="AS37" s="187" t="e">
        <f t="shared" si="101"/>
        <v>#REF!</v>
      </c>
      <c r="AT37" s="187" t="e">
        <f t="shared" si="102"/>
        <v>#REF!</v>
      </c>
      <c r="AU37" s="360"/>
      <c r="AV37" s="190"/>
      <c r="AW37" s="190"/>
      <c r="AX37" s="190"/>
      <c r="AY37" s="190"/>
      <c r="AZ37" s="214"/>
      <c r="BB37" s="122">
        <v>0</v>
      </c>
      <c r="BC37" s="389">
        <f>SUM(BB37:BB37)</f>
        <v>0</v>
      </c>
    </row>
    <row r="38" spans="1:55" s="122" customFormat="1" ht="41.25" customHeight="1">
      <c r="A38" s="133"/>
      <c r="B38" s="134" t="s">
        <v>563</v>
      </c>
      <c r="C38" s="138"/>
      <c r="D38" s="144"/>
      <c r="E38" s="466"/>
      <c r="F38" s="117"/>
      <c r="G38" s="164"/>
      <c r="H38" s="185" t="e">
        <f>#REF!+#REF!+#REF!</f>
        <v>#REF!</v>
      </c>
      <c r="I38" s="185" t="e">
        <f>#REF!+#REF!+#REF!</f>
        <v>#REF!</v>
      </c>
      <c r="J38" s="185" t="e">
        <f>#REF!+#REF!+#REF!</f>
        <v>#REF!</v>
      </c>
      <c r="K38" s="185" t="e">
        <f>#REF!+#REF!+#REF!</f>
        <v>#REF!</v>
      </c>
      <c r="L38" s="185" t="e">
        <f>#REF!+#REF!+#REF!</f>
        <v>#REF!</v>
      </c>
      <c r="M38" s="185" t="e">
        <f>#REF!+#REF!+#REF!</f>
        <v>#REF!</v>
      </c>
      <c r="N38" s="185" t="e">
        <f>#REF!+#REF!+#REF!</f>
        <v>#REF!</v>
      </c>
      <c r="O38" s="185" t="e">
        <f>#REF!+#REF!+#REF!</f>
        <v>#REF!</v>
      </c>
      <c r="P38" s="185" t="e">
        <f>#REF!+#REF!+#REF!</f>
        <v>#REF!</v>
      </c>
      <c r="Q38" s="185" t="e">
        <f>#REF!+#REF!+#REF!</f>
        <v>#REF!</v>
      </c>
      <c r="R38" s="185" t="e">
        <f>#REF!+#REF!+#REF!</f>
        <v>#REF!</v>
      </c>
      <c r="S38" s="190" t="e">
        <f t="shared" ref="S38:AB38" si="107">I38/15</f>
        <v>#REF!</v>
      </c>
      <c r="T38" s="190" t="e">
        <f t="shared" si="107"/>
        <v>#REF!</v>
      </c>
      <c r="U38" s="190" t="e">
        <f t="shared" si="107"/>
        <v>#REF!</v>
      </c>
      <c r="V38" s="190" t="e">
        <f t="shared" si="107"/>
        <v>#REF!</v>
      </c>
      <c r="W38" s="190" t="e">
        <f t="shared" si="107"/>
        <v>#REF!</v>
      </c>
      <c r="X38" s="190" t="e">
        <f t="shared" si="107"/>
        <v>#REF!</v>
      </c>
      <c r="Y38" s="190" t="e">
        <f t="shared" si="107"/>
        <v>#REF!</v>
      </c>
      <c r="Z38" s="190" t="e">
        <f t="shared" si="107"/>
        <v>#REF!</v>
      </c>
      <c r="AA38" s="190" t="e">
        <f t="shared" si="107"/>
        <v>#REF!</v>
      </c>
      <c r="AB38" s="190" t="e">
        <f t="shared" si="107"/>
        <v>#REF!</v>
      </c>
      <c r="AC38" s="164"/>
      <c r="AD38" s="185" t="e">
        <f>#REF!+#REF!+#REF!</f>
        <v>#REF!</v>
      </c>
      <c r="AE38" s="185" t="e">
        <f>#REF!+#REF!+#REF!</f>
        <v>#REF!</v>
      </c>
      <c r="AF38" s="185" t="e">
        <f>#REF!+#REF!+#REF!</f>
        <v>#REF!</v>
      </c>
      <c r="AG38" s="185" t="e">
        <f>#REF!+#REF!+#REF!</f>
        <v>#REF!</v>
      </c>
      <c r="AH38" s="185" t="e">
        <f>#REF!+#REF!+#REF!</f>
        <v>#REF!</v>
      </c>
      <c r="AI38" s="226" t="e">
        <f>#REF!+#REF!+#REF!</f>
        <v>#REF!</v>
      </c>
      <c r="AJ38" s="185" t="e">
        <f>#REF!+#REF!+#REF!</f>
        <v>#REF!</v>
      </c>
      <c r="AK38" s="185" t="e">
        <f>#REF!+#REF!+#REF!</f>
        <v>#REF!</v>
      </c>
      <c r="AL38" s="185" t="e">
        <f>#REF!+#REF!+#REF!</f>
        <v>#REF!</v>
      </c>
      <c r="AM38" s="185" t="e">
        <f>#REF!+#REF!+#REF!</f>
        <v>#REF!</v>
      </c>
      <c r="AN38" s="347" t="e">
        <f>#REF!+#REF!+#REF!</f>
        <v>#REF!</v>
      </c>
      <c r="AO38" s="348" t="e">
        <f t="shared" si="98"/>
        <v>#REF!</v>
      </c>
      <c r="AP38" s="389"/>
      <c r="AQ38" s="187" t="e">
        <f t="shared" ref="AQ38" si="108">J38+AF38</f>
        <v>#REF!</v>
      </c>
      <c r="AR38" s="187" t="e">
        <f t="shared" ref="AR38" si="109">M38+AI38</f>
        <v>#REF!</v>
      </c>
      <c r="AS38" s="187" t="e">
        <f t="shared" ref="AS38" si="110">Q38+AM38</f>
        <v>#REF!</v>
      </c>
      <c r="AT38" s="187" t="e">
        <f t="shared" ref="AT38" si="111">R38+AN38</f>
        <v>#REF!</v>
      </c>
      <c r="AU38" s="360" t="e">
        <f>AO38/15</f>
        <v>#REF!</v>
      </c>
      <c r="AV38" s="190" t="e">
        <f>AQ38/15</f>
        <v>#REF!</v>
      </c>
      <c r="AW38" s="190" t="e">
        <f>AR38/15</f>
        <v>#REF!</v>
      </c>
      <c r="AX38" s="190" t="e">
        <f>AS38/15</f>
        <v>#REF!</v>
      </c>
      <c r="AY38" s="190" t="e">
        <f>AT38/15</f>
        <v>#REF!</v>
      </c>
      <c r="AZ38" s="214"/>
      <c r="BB38" s="122">
        <v>148</v>
      </c>
      <c r="BC38" s="389"/>
    </row>
    <row r="39" spans="1:55" s="122" customFormat="1" ht="41.25" customHeight="1">
      <c r="A39" s="133"/>
      <c r="B39" s="134" t="s">
        <v>564</v>
      </c>
      <c r="C39" s="138"/>
      <c r="D39" s="144"/>
      <c r="E39" s="466"/>
      <c r="F39" s="117"/>
      <c r="G39" s="168"/>
      <c r="H39" s="236" t="e">
        <f>SUM(LEN(#REF!),LEN(#REF!),LEN(#REF!),LEN(#REF!),(LEN(#REF!)))</f>
        <v>#REF!</v>
      </c>
      <c r="I39" s="185" t="e">
        <f>#REF!+#REF!+#REF!</f>
        <v>#REF!</v>
      </c>
      <c r="J39" s="185" t="e">
        <f>#REF!+#REF!+#REF!</f>
        <v>#REF!</v>
      </c>
      <c r="K39" s="185" t="e">
        <f>#REF!+#REF!+#REF!</f>
        <v>#REF!</v>
      </c>
      <c r="L39" s="185" t="e">
        <f>#REF!+#REF!+#REF!</f>
        <v>#REF!</v>
      </c>
      <c r="M39" s="185" t="e">
        <f>#REF!+#REF!+#REF!</f>
        <v>#REF!</v>
      </c>
      <c r="N39" s="185" t="e">
        <f>#REF!+#REF!+#REF!</f>
        <v>#REF!</v>
      </c>
      <c r="O39" s="185" t="e">
        <f>#REF!+#REF!+#REF!</f>
        <v>#REF!</v>
      </c>
      <c r="P39" s="185" t="e">
        <f>#REF!+#REF!+#REF!</f>
        <v>#REF!</v>
      </c>
      <c r="Q39" s="185" t="e">
        <f>#REF!+#REF!+#REF!</f>
        <v>#REF!</v>
      </c>
      <c r="R39" s="185" t="e">
        <f>#REF!+#REF!+#REF!</f>
        <v>#REF!</v>
      </c>
      <c r="S39" s="190" t="e">
        <f t="shared" ref="S39:AB39" si="112">I39/24</f>
        <v>#REF!</v>
      </c>
      <c r="T39" s="190" t="e">
        <f t="shared" si="112"/>
        <v>#REF!</v>
      </c>
      <c r="U39" s="190" t="e">
        <f t="shared" si="112"/>
        <v>#REF!</v>
      </c>
      <c r="V39" s="190" t="e">
        <f t="shared" si="112"/>
        <v>#REF!</v>
      </c>
      <c r="W39" s="190" t="e">
        <f t="shared" si="112"/>
        <v>#REF!</v>
      </c>
      <c r="X39" s="190" t="e">
        <f t="shared" si="112"/>
        <v>#REF!</v>
      </c>
      <c r="Y39" s="190" t="e">
        <f t="shared" si="112"/>
        <v>#REF!</v>
      </c>
      <c r="Z39" s="190" t="e">
        <f t="shared" si="112"/>
        <v>#REF!</v>
      </c>
      <c r="AA39" s="190" t="e">
        <f t="shared" si="112"/>
        <v>#REF!</v>
      </c>
      <c r="AB39" s="190" t="e">
        <f t="shared" si="112"/>
        <v>#REF!</v>
      </c>
      <c r="AC39" s="168"/>
      <c r="AD39" s="185" t="e">
        <f>#REF!+#REF!+#REF!</f>
        <v>#REF!</v>
      </c>
      <c r="AE39" s="185" t="e">
        <f>#REF!+#REF!+#REF!</f>
        <v>#REF!</v>
      </c>
      <c r="AF39" s="185" t="e">
        <f>#REF!+#REF!+#REF!</f>
        <v>#REF!</v>
      </c>
      <c r="AG39" s="185" t="e">
        <f>#REF!+#REF!+#REF!</f>
        <v>#REF!</v>
      </c>
      <c r="AH39" s="185" t="e">
        <f>#REF!+#REF!+#REF!</f>
        <v>#REF!</v>
      </c>
      <c r="AI39" s="226" t="e">
        <f>#REF!+#REF!+#REF!</f>
        <v>#REF!</v>
      </c>
      <c r="AJ39" s="185" t="e">
        <f>#REF!+#REF!+#REF!</f>
        <v>#REF!</v>
      </c>
      <c r="AK39" s="185" t="e">
        <f>#REF!+#REF!+#REF!</f>
        <v>#REF!</v>
      </c>
      <c r="AL39" s="185" t="e">
        <f>#REF!+#REF!+#REF!</f>
        <v>#REF!</v>
      </c>
      <c r="AM39" s="185" t="e">
        <f>#REF!+#REF!+#REF!</f>
        <v>#REF!</v>
      </c>
      <c r="AN39" s="347" t="e">
        <f>#REF!+#REF!+#REF!</f>
        <v>#REF!</v>
      </c>
      <c r="AO39" s="348" t="e">
        <f t="shared" ref="AO39" si="113">I39+AE39</f>
        <v>#REF!</v>
      </c>
      <c r="AP39" s="389"/>
      <c r="AQ39" s="187" t="e">
        <f t="shared" ref="AQ39" si="114">J39+AF39</f>
        <v>#REF!</v>
      </c>
      <c r="AR39" s="187" t="e">
        <f t="shared" ref="AR39" si="115">M39+AI39</f>
        <v>#REF!</v>
      </c>
      <c r="AS39" s="187" t="e">
        <f t="shared" ref="AS39" si="116">Q39+AM39</f>
        <v>#REF!</v>
      </c>
      <c r="AT39" s="187" t="e">
        <f t="shared" ref="AT39" si="117">R39+AN39</f>
        <v>#REF!</v>
      </c>
      <c r="AU39" s="360" t="e">
        <f>AO39/23</f>
        <v>#REF!</v>
      </c>
      <c r="AV39" s="190" t="e">
        <f>AQ39/23</f>
        <v>#REF!</v>
      </c>
      <c r="AW39" s="190" t="e">
        <f>AR39/23</f>
        <v>#REF!</v>
      </c>
      <c r="AX39" s="190" t="e">
        <f>AS39/23</f>
        <v>#REF!</v>
      </c>
      <c r="AY39" s="190" t="e">
        <f>AT39/23</f>
        <v>#REF!</v>
      </c>
      <c r="AZ39" s="214"/>
      <c r="BB39" s="122">
        <v>792</v>
      </c>
      <c r="BC39" s="389"/>
    </row>
    <row r="40" spans="1:55" s="122" customFormat="1" ht="41.25" customHeight="1">
      <c r="A40" s="133"/>
      <c r="B40" s="134" t="s">
        <v>565</v>
      </c>
      <c r="C40" s="150"/>
      <c r="D40" s="151"/>
      <c r="E40" s="466"/>
      <c r="F40" s="117"/>
      <c r="G40" s="167"/>
      <c r="H40" s="236" t="e">
        <f>SUM(LEN(#REF!),LEN(#REF!),LEN(#REF!),LEN(#REF!),(LEN(#REF!)))</f>
        <v>#REF!</v>
      </c>
      <c r="I40" s="185" t="e">
        <f>#REF!+#REF!+#REF!</f>
        <v>#REF!</v>
      </c>
      <c r="J40" s="185" t="e">
        <f>#REF!+#REF!+#REF!</f>
        <v>#REF!</v>
      </c>
      <c r="K40" s="185" t="e">
        <f>#REF!+#REF!+#REF!</f>
        <v>#REF!</v>
      </c>
      <c r="L40" s="185" t="e">
        <f>#REF!+#REF!+#REF!</f>
        <v>#REF!</v>
      </c>
      <c r="M40" s="185" t="e">
        <f>#REF!+#REF!+#REF!</f>
        <v>#REF!</v>
      </c>
      <c r="N40" s="185" t="e">
        <f>#REF!+#REF!+#REF!</f>
        <v>#REF!</v>
      </c>
      <c r="O40" s="185" t="e">
        <f>#REF!+#REF!+#REF!</f>
        <v>#REF!</v>
      </c>
      <c r="P40" s="185" t="e">
        <f>#REF!+#REF!+#REF!</f>
        <v>#REF!</v>
      </c>
      <c r="Q40" s="185" t="e">
        <f>#REF!+#REF!+#REF!</f>
        <v>#REF!</v>
      </c>
      <c r="R40" s="185" t="e">
        <f>#REF!+#REF!+#REF!</f>
        <v>#REF!</v>
      </c>
      <c r="S40" s="190" t="e">
        <f t="shared" ref="S40:AB40" si="118">I40/10</f>
        <v>#REF!</v>
      </c>
      <c r="T40" s="190" t="e">
        <f t="shared" si="118"/>
        <v>#REF!</v>
      </c>
      <c r="U40" s="190" t="e">
        <f t="shared" si="118"/>
        <v>#REF!</v>
      </c>
      <c r="V40" s="190" t="e">
        <f t="shared" si="118"/>
        <v>#REF!</v>
      </c>
      <c r="W40" s="190" t="e">
        <f t="shared" si="118"/>
        <v>#REF!</v>
      </c>
      <c r="X40" s="190" t="e">
        <f t="shared" si="118"/>
        <v>#REF!</v>
      </c>
      <c r="Y40" s="190" t="e">
        <f t="shared" si="118"/>
        <v>#REF!</v>
      </c>
      <c r="Z40" s="190" t="e">
        <f t="shared" si="118"/>
        <v>#REF!</v>
      </c>
      <c r="AA40" s="190" t="e">
        <f t="shared" si="118"/>
        <v>#REF!</v>
      </c>
      <c r="AB40" s="190" t="e">
        <f t="shared" si="118"/>
        <v>#REF!</v>
      </c>
      <c r="AC40" s="167"/>
      <c r="AD40" s="185" t="e">
        <f>#REF!+#REF!+#REF!</f>
        <v>#REF!</v>
      </c>
      <c r="AE40" s="185" t="e">
        <f>#REF!+#REF!+#REF!</f>
        <v>#REF!</v>
      </c>
      <c r="AF40" s="185" t="e">
        <f>#REF!+#REF!+#REF!</f>
        <v>#REF!</v>
      </c>
      <c r="AG40" s="185" t="e">
        <f>#REF!+#REF!+#REF!</f>
        <v>#REF!</v>
      </c>
      <c r="AH40" s="185" t="e">
        <f>#REF!+#REF!+#REF!</f>
        <v>#REF!</v>
      </c>
      <c r="AI40" s="226" t="e">
        <f>#REF!+#REF!+#REF!</f>
        <v>#REF!</v>
      </c>
      <c r="AJ40" s="185" t="e">
        <f>#REF!+#REF!+#REF!</f>
        <v>#REF!</v>
      </c>
      <c r="AK40" s="185" t="e">
        <f>#REF!+#REF!+#REF!</f>
        <v>#REF!</v>
      </c>
      <c r="AL40" s="185" t="e">
        <f>#REF!+#REF!+#REF!</f>
        <v>#REF!</v>
      </c>
      <c r="AM40" s="185" t="e">
        <f>#REF!+#REF!+#REF!</f>
        <v>#REF!</v>
      </c>
      <c r="AN40" s="347" t="e">
        <f>#REF!+#REF!+#REF!</f>
        <v>#REF!</v>
      </c>
      <c r="AO40" s="348" t="e">
        <f t="shared" ref="AO40" si="119">I40+AE40</f>
        <v>#REF!</v>
      </c>
      <c r="AP40" s="389"/>
      <c r="AQ40" s="187" t="e">
        <f t="shared" ref="AQ40" si="120">J40+AF40</f>
        <v>#REF!</v>
      </c>
      <c r="AR40" s="187" t="e">
        <f t="shared" ref="AR40" si="121">M40+AI40</f>
        <v>#REF!</v>
      </c>
      <c r="AS40" s="187" t="e">
        <f t="shared" ref="AS40" si="122">Q40+AM40</f>
        <v>#REF!</v>
      </c>
      <c r="AT40" s="187" t="e">
        <f t="shared" ref="AT40" si="123">R40+AN40</f>
        <v>#REF!</v>
      </c>
      <c r="AU40" s="360" t="e">
        <f>AO40/10</f>
        <v>#REF!</v>
      </c>
      <c r="AV40" s="190" t="e">
        <f>AQ40/10</f>
        <v>#REF!</v>
      </c>
      <c r="AW40" s="190" t="e">
        <f>AR40/10</f>
        <v>#REF!</v>
      </c>
      <c r="AX40" s="190" t="e">
        <f>AS40/10</f>
        <v>#REF!</v>
      </c>
      <c r="AY40" s="190" t="e">
        <f>AT40/10</f>
        <v>#REF!</v>
      </c>
      <c r="AZ40" s="214"/>
      <c r="BB40" s="122">
        <v>408</v>
      </c>
      <c r="BC40" s="389"/>
    </row>
    <row r="41" spans="1:55" s="122" customFormat="1" ht="41.25" customHeight="1">
      <c r="A41" s="133"/>
      <c r="B41" s="134" t="s">
        <v>566</v>
      </c>
      <c r="C41" s="138"/>
      <c r="D41" s="144"/>
      <c r="E41" s="466"/>
      <c r="F41" s="117"/>
      <c r="G41" s="167"/>
      <c r="H41" s="236" t="e">
        <f>SUM(LEN(#REF!),LEN(#REF!),LEN(#REF!),LEN(#REF!),(LEN(#REF!)))</f>
        <v>#REF!</v>
      </c>
      <c r="I41" s="185" t="e">
        <f>I42+#REF!+#REF!</f>
        <v>#REF!</v>
      </c>
      <c r="J41" s="185" t="e">
        <f>J42+#REF!+#REF!</f>
        <v>#REF!</v>
      </c>
      <c r="K41" s="185" t="e">
        <f>K42+#REF!+#REF!</f>
        <v>#REF!</v>
      </c>
      <c r="L41" s="185" t="e">
        <f>L42+#REF!+#REF!</f>
        <v>#REF!</v>
      </c>
      <c r="M41" s="185" t="e">
        <f>M42+#REF!+#REF!</f>
        <v>#REF!</v>
      </c>
      <c r="N41" s="185" t="e">
        <f>N42+#REF!+#REF!</f>
        <v>#REF!</v>
      </c>
      <c r="O41" s="185" t="e">
        <f>O42+#REF!+#REF!</f>
        <v>#REF!</v>
      </c>
      <c r="P41" s="185" t="e">
        <f>P42+#REF!+#REF!</f>
        <v>#REF!</v>
      </c>
      <c r="Q41" s="185" t="e">
        <f>Q42+#REF!+#REF!</f>
        <v>#REF!</v>
      </c>
      <c r="R41" s="185" t="e">
        <f>R42+#REF!+#REF!</f>
        <v>#REF!</v>
      </c>
      <c r="S41" s="190" t="e">
        <f t="shared" ref="S41:AB41" si="124">I41/8</f>
        <v>#REF!</v>
      </c>
      <c r="T41" s="190" t="e">
        <f t="shared" si="124"/>
        <v>#REF!</v>
      </c>
      <c r="U41" s="190" t="e">
        <f t="shared" si="124"/>
        <v>#REF!</v>
      </c>
      <c r="V41" s="190" t="e">
        <f t="shared" si="124"/>
        <v>#REF!</v>
      </c>
      <c r="W41" s="190" t="e">
        <f t="shared" si="124"/>
        <v>#REF!</v>
      </c>
      <c r="X41" s="190" t="e">
        <f t="shared" si="124"/>
        <v>#REF!</v>
      </c>
      <c r="Y41" s="190" t="e">
        <f t="shared" si="124"/>
        <v>#REF!</v>
      </c>
      <c r="Z41" s="190" t="e">
        <f t="shared" si="124"/>
        <v>#REF!</v>
      </c>
      <c r="AA41" s="190" t="e">
        <f t="shared" si="124"/>
        <v>#REF!</v>
      </c>
      <c r="AB41" s="190" t="e">
        <f t="shared" si="124"/>
        <v>#REF!</v>
      </c>
      <c r="AC41" s="167"/>
      <c r="AD41" s="185" t="e">
        <f>AD42+#REF!+#REF!</f>
        <v>#REF!</v>
      </c>
      <c r="AE41" s="185" t="e">
        <f>AE42+#REF!+#REF!</f>
        <v>#REF!</v>
      </c>
      <c r="AF41" s="185" t="e">
        <f>AF42+#REF!+#REF!</f>
        <v>#REF!</v>
      </c>
      <c r="AG41" s="185" t="e">
        <f>AG42+#REF!+#REF!</f>
        <v>#REF!</v>
      </c>
      <c r="AH41" s="185" t="e">
        <f>AH42+#REF!+#REF!</f>
        <v>#REF!</v>
      </c>
      <c r="AI41" s="226" t="e">
        <f>AI42+#REF!+#REF!</f>
        <v>#REF!</v>
      </c>
      <c r="AJ41" s="185" t="e">
        <f>AJ42+#REF!+#REF!</f>
        <v>#REF!</v>
      </c>
      <c r="AK41" s="185" t="e">
        <f>AK42+#REF!+#REF!</f>
        <v>#REF!</v>
      </c>
      <c r="AL41" s="185" t="e">
        <f>AL42+#REF!+#REF!</f>
        <v>#REF!</v>
      </c>
      <c r="AM41" s="185" t="e">
        <f>AM42+#REF!+#REF!</f>
        <v>#REF!</v>
      </c>
      <c r="AN41" s="347" t="e">
        <f>AN42+#REF!+#REF!</f>
        <v>#REF!</v>
      </c>
      <c r="AO41" s="348" t="e">
        <f t="shared" ref="AO41:AO42" si="125">I41+AE41</f>
        <v>#REF!</v>
      </c>
      <c r="AP41" s="389"/>
      <c r="AQ41" s="187" t="e">
        <f t="shared" ref="AQ41:AQ42" si="126">J41+AF41</f>
        <v>#REF!</v>
      </c>
      <c r="AR41" s="187" t="e">
        <f t="shared" ref="AR41:AR42" si="127">M41+AI41</f>
        <v>#REF!</v>
      </c>
      <c r="AS41" s="187" t="e">
        <f t="shared" ref="AS41:AS42" si="128">Q41+AM41</f>
        <v>#REF!</v>
      </c>
      <c r="AT41" s="187" t="e">
        <f t="shared" ref="AT41:AT42" si="129">R41+AN41</f>
        <v>#REF!</v>
      </c>
      <c r="AU41" s="360" t="e">
        <f>AO41/8</f>
        <v>#REF!</v>
      </c>
      <c r="AV41" s="190" t="e">
        <f>AQ41/8</f>
        <v>#REF!</v>
      </c>
      <c r="AW41" s="190" t="e">
        <f>AR41/8</f>
        <v>#REF!</v>
      </c>
      <c r="AX41" s="190" t="e">
        <f>AS41/8</f>
        <v>#REF!</v>
      </c>
      <c r="AY41" s="190" t="e">
        <f>AT41/8</f>
        <v>#REF!</v>
      </c>
      <c r="AZ41" s="214"/>
      <c r="BB41" s="122">
        <v>180</v>
      </c>
      <c r="BC41" s="389"/>
    </row>
    <row r="42" spans="1:55" s="122" customFormat="1" ht="41.25" customHeight="1">
      <c r="A42" s="128"/>
      <c r="B42" s="129" t="s">
        <v>567</v>
      </c>
      <c r="C42" s="141"/>
      <c r="D42" s="142"/>
      <c r="E42" s="79"/>
      <c r="F42" s="99"/>
      <c r="G42" s="165"/>
      <c r="H42" s="236" t="e">
        <f>SUM(LEN(#REF!),LEN(#REF!),LEN(#REF!),LEN(#REF!),(LEN(#REF!)))</f>
        <v>#REF!</v>
      </c>
      <c r="I42" s="185" t="e">
        <f>SUM(#REF!)</f>
        <v>#REF!</v>
      </c>
      <c r="J42" s="185" t="e">
        <f>SUM(#REF!)</f>
        <v>#REF!</v>
      </c>
      <c r="K42" s="185" t="e">
        <f>SUM(#REF!)</f>
        <v>#REF!</v>
      </c>
      <c r="L42" s="185" t="e">
        <f>SUM(#REF!)</f>
        <v>#REF!</v>
      </c>
      <c r="M42" s="185" t="e">
        <f>SUM(#REF!)</f>
        <v>#REF!</v>
      </c>
      <c r="N42" s="185" t="e">
        <f>SUM(#REF!)</f>
        <v>#REF!</v>
      </c>
      <c r="O42" s="185" t="e">
        <f>SUM(#REF!)</f>
        <v>#REF!</v>
      </c>
      <c r="P42" s="185" t="e">
        <f>SUM(#REF!)</f>
        <v>#REF!</v>
      </c>
      <c r="Q42" s="185" t="e">
        <f>SUM(#REF!)</f>
        <v>#REF!</v>
      </c>
      <c r="R42" s="185" t="e">
        <f>SUM(#REF!)</f>
        <v>#REF!</v>
      </c>
      <c r="S42" s="190" t="e">
        <f t="shared" ref="S42:AB42" si="130">I42/4</f>
        <v>#REF!</v>
      </c>
      <c r="T42" s="190" t="e">
        <f t="shared" si="130"/>
        <v>#REF!</v>
      </c>
      <c r="U42" s="190" t="e">
        <f t="shared" si="130"/>
        <v>#REF!</v>
      </c>
      <c r="V42" s="190" t="e">
        <f t="shared" si="130"/>
        <v>#REF!</v>
      </c>
      <c r="W42" s="190" t="e">
        <f t="shared" si="130"/>
        <v>#REF!</v>
      </c>
      <c r="X42" s="190" t="e">
        <f t="shared" si="130"/>
        <v>#REF!</v>
      </c>
      <c r="Y42" s="190" t="e">
        <f t="shared" si="130"/>
        <v>#REF!</v>
      </c>
      <c r="Z42" s="190" t="e">
        <f t="shared" si="130"/>
        <v>#REF!</v>
      </c>
      <c r="AA42" s="190" t="e">
        <f t="shared" si="130"/>
        <v>#REF!</v>
      </c>
      <c r="AB42" s="190" t="e">
        <f t="shared" si="130"/>
        <v>#REF!</v>
      </c>
      <c r="AC42" s="165"/>
      <c r="AD42" s="185" t="e">
        <f>SUM(#REF!)</f>
        <v>#REF!</v>
      </c>
      <c r="AE42" s="185" t="e">
        <f>SUM(#REF!)</f>
        <v>#REF!</v>
      </c>
      <c r="AF42" s="185" t="e">
        <f>SUM(#REF!)</f>
        <v>#REF!</v>
      </c>
      <c r="AG42" s="185" t="e">
        <f>SUM(#REF!)</f>
        <v>#REF!</v>
      </c>
      <c r="AH42" s="185" t="e">
        <f>SUM(#REF!)</f>
        <v>#REF!</v>
      </c>
      <c r="AI42" s="226" t="e">
        <f>SUM(#REF!)</f>
        <v>#REF!</v>
      </c>
      <c r="AJ42" s="185" t="e">
        <f>SUM(#REF!)</f>
        <v>#REF!</v>
      </c>
      <c r="AK42" s="185" t="e">
        <f>SUM(#REF!)</f>
        <v>#REF!</v>
      </c>
      <c r="AL42" s="185" t="e">
        <f>SUM(#REF!)</f>
        <v>#REF!</v>
      </c>
      <c r="AM42" s="185" t="e">
        <f>SUM(#REF!)</f>
        <v>#REF!</v>
      </c>
      <c r="AN42" s="347" t="e">
        <f>SUM(#REF!)</f>
        <v>#REF!</v>
      </c>
      <c r="AO42" s="348" t="e">
        <f t="shared" si="125"/>
        <v>#REF!</v>
      </c>
      <c r="AP42" s="389"/>
      <c r="AQ42" s="187" t="e">
        <f t="shared" si="126"/>
        <v>#REF!</v>
      </c>
      <c r="AR42" s="187" t="e">
        <f t="shared" si="127"/>
        <v>#REF!</v>
      </c>
      <c r="AS42" s="187" t="e">
        <f t="shared" si="128"/>
        <v>#REF!</v>
      </c>
      <c r="AT42" s="187" t="e">
        <f t="shared" si="129"/>
        <v>#REF!</v>
      </c>
      <c r="AU42" s="360" t="e">
        <f>AO42/4</f>
        <v>#REF!</v>
      </c>
      <c r="AV42" s="190" t="e">
        <f>AQ42/4</f>
        <v>#REF!</v>
      </c>
      <c r="AW42" s="190" t="e">
        <f>AR42/4</f>
        <v>#REF!</v>
      </c>
      <c r="AX42" s="190" t="e">
        <f>AS42/4</f>
        <v>#REF!</v>
      </c>
      <c r="AY42" s="190" t="e">
        <f>AT42/4</f>
        <v>#REF!</v>
      </c>
      <c r="AZ42" s="214"/>
      <c r="BB42" s="122">
        <v>0</v>
      </c>
      <c r="BC42" s="389"/>
    </row>
    <row r="43" spans="1:55" s="122" customFormat="1" ht="41.25" customHeight="1">
      <c r="A43" s="100">
        <v>6</v>
      </c>
      <c r="B43" s="118" t="s">
        <v>513</v>
      </c>
      <c r="C43" s="119" t="s">
        <v>514</v>
      </c>
      <c r="D43" s="120"/>
      <c r="E43" s="80" t="s">
        <v>538</v>
      </c>
      <c r="F43" s="82"/>
      <c r="G43" s="166"/>
      <c r="H43" s="236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66"/>
      <c r="AD43" s="228"/>
      <c r="AE43" s="185"/>
      <c r="AF43" s="185"/>
      <c r="AG43" s="185"/>
      <c r="AH43" s="185"/>
      <c r="AI43" s="226"/>
      <c r="AJ43" s="214"/>
      <c r="AK43" s="214"/>
      <c r="AL43" s="214"/>
      <c r="AM43" s="185"/>
      <c r="AN43" s="347"/>
      <c r="AO43" s="348"/>
      <c r="AP43" s="389"/>
      <c r="AQ43" s="187"/>
      <c r="AR43" s="187"/>
      <c r="AS43" s="187"/>
      <c r="AT43" s="187"/>
      <c r="AU43" s="360"/>
      <c r="AV43" s="190"/>
      <c r="AW43" s="190"/>
      <c r="AX43" s="190"/>
      <c r="AY43" s="190"/>
      <c r="AZ43" s="214"/>
      <c r="BC43" s="389"/>
    </row>
    <row r="44" spans="1:55" s="122" customFormat="1" ht="41.25" customHeight="1">
      <c r="A44" s="133"/>
      <c r="B44" s="134" t="s">
        <v>568</v>
      </c>
      <c r="C44" s="138"/>
      <c r="D44" s="144"/>
      <c r="E44" s="466"/>
      <c r="F44" s="117"/>
      <c r="G44" s="168"/>
      <c r="H44" s="236" t="e">
        <f>SUM(LEN(#REF!),LEN(#REF!),LEN(#REF!),LEN(#REF!),(LEN(#REF!)))</f>
        <v>#REF!</v>
      </c>
      <c r="I44" s="185" t="e">
        <f>I45+I48+I50</f>
        <v>#REF!</v>
      </c>
      <c r="J44" s="185" t="e">
        <f>J45+J48+J50</f>
        <v>#REF!</v>
      </c>
      <c r="K44" s="185" t="e">
        <f>K45+K48+K50</f>
        <v>#REF!</v>
      </c>
      <c r="L44" s="185" t="e">
        <f>L45+L48+L50</f>
        <v>#REF!</v>
      </c>
      <c r="M44" s="185" t="e">
        <f>M45+M48+M50</f>
        <v>#REF!</v>
      </c>
      <c r="N44" s="185" t="e">
        <f>N45+N48+N50</f>
        <v>#REF!</v>
      </c>
      <c r="O44" s="185" t="e">
        <f>O45+O48+O50</f>
        <v>#REF!</v>
      </c>
      <c r="P44" s="185" t="e">
        <f>P45+P48+P50</f>
        <v>#REF!</v>
      </c>
      <c r="Q44" s="185" t="e">
        <f>Q45+Q48+Q50</f>
        <v>#REF!</v>
      </c>
      <c r="R44" s="185" t="e">
        <f>R45+R48+R50</f>
        <v>#REF!</v>
      </c>
      <c r="S44" s="190" t="e">
        <f t="shared" ref="S44:AB44" si="131">I44/22</f>
        <v>#REF!</v>
      </c>
      <c r="T44" s="190" t="e">
        <f t="shared" si="131"/>
        <v>#REF!</v>
      </c>
      <c r="U44" s="190" t="e">
        <f t="shared" si="131"/>
        <v>#REF!</v>
      </c>
      <c r="V44" s="190" t="e">
        <f t="shared" si="131"/>
        <v>#REF!</v>
      </c>
      <c r="W44" s="190" t="e">
        <f t="shared" si="131"/>
        <v>#REF!</v>
      </c>
      <c r="X44" s="190" t="e">
        <f t="shared" si="131"/>
        <v>#REF!</v>
      </c>
      <c r="Y44" s="190" t="e">
        <f t="shared" si="131"/>
        <v>#REF!</v>
      </c>
      <c r="Z44" s="190" t="e">
        <f t="shared" si="131"/>
        <v>#REF!</v>
      </c>
      <c r="AA44" s="190" t="e">
        <f t="shared" si="131"/>
        <v>#REF!</v>
      </c>
      <c r="AB44" s="190" t="e">
        <f t="shared" si="131"/>
        <v>#REF!</v>
      </c>
      <c r="AC44" s="168"/>
      <c r="AD44" s="185" t="e">
        <f>AD45+AD48+AD50</f>
        <v>#REF!</v>
      </c>
      <c r="AE44" s="185" t="e">
        <f>AE45+AE48+AE50</f>
        <v>#REF!</v>
      </c>
      <c r="AF44" s="185" t="e">
        <f>AF45+AF48+AF50</f>
        <v>#REF!</v>
      </c>
      <c r="AG44" s="185" t="e">
        <f>AG45+AG48+AG50</f>
        <v>#REF!</v>
      </c>
      <c r="AH44" s="185" t="e">
        <f>AH45+AH48+AH50</f>
        <v>#REF!</v>
      </c>
      <c r="AI44" s="226" t="e">
        <f>AI45+AI48+AI50</f>
        <v>#REF!</v>
      </c>
      <c r="AJ44" s="185" t="e">
        <f>AJ45+AJ48+AJ50</f>
        <v>#REF!</v>
      </c>
      <c r="AK44" s="185" t="e">
        <f>AK45+AK48+AK50</f>
        <v>#REF!</v>
      </c>
      <c r="AL44" s="185" t="e">
        <f>AL45+AL48+AL50</f>
        <v>#REF!</v>
      </c>
      <c r="AM44" s="185" t="e">
        <f>AM45+AM48+AM50</f>
        <v>#REF!</v>
      </c>
      <c r="AN44" s="347" t="e">
        <f>AN45+AN48+AN50</f>
        <v>#REF!</v>
      </c>
      <c r="AO44" s="348" t="e">
        <f t="shared" ref="AO44:AO47" si="132">I44+AE44</f>
        <v>#REF!</v>
      </c>
      <c r="AP44" s="389"/>
      <c r="AQ44" s="187" t="e">
        <f t="shared" ref="AQ44:AQ47" si="133">J44+AF44</f>
        <v>#REF!</v>
      </c>
      <c r="AR44" s="187" t="e">
        <f t="shared" ref="AR44:AR47" si="134">M44+AI44</f>
        <v>#REF!</v>
      </c>
      <c r="AS44" s="187" t="e">
        <f t="shared" ref="AS44:AS47" si="135">Q44+AM44</f>
        <v>#REF!</v>
      </c>
      <c r="AT44" s="187" t="e">
        <f t="shared" ref="AT44:AT47" si="136">R44+AN44</f>
        <v>#REF!</v>
      </c>
      <c r="AU44" s="360" t="e">
        <f>AO44/22</f>
        <v>#REF!</v>
      </c>
      <c r="AV44" s="190" t="e">
        <f>AQ44/22</f>
        <v>#REF!</v>
      </c>
      <c r="AW44" s="190" t="e">
        <f>AR44/22</f>
        <v>#REF!</v>
      </c>
      <c r="AX44" s="190" t="e">
        <f>AS44/22</f>
        <v>#REF!</v>
      </c>
      <c r="AY44" s="190" t="e">
        <f>AT44/22</f>
        <v>#REF!</v>
      </c>
      <c r="AZ44" s="214"/>
      <c r="BB44" s="122">
        <v>212</v>
      </c>
      <c r="BC44" s="389"/>
    </row>
    <row r="45" spans="1:55" s="122" customFormat="1" ht="41.25" customHeight="1">
      <c r="A45" s="128"/>
      <c r="B45" s="129" t="s">
        <v>569</v>
      </c>
      <c r="C45" s="130"/>
      <c r="D45" s="140"/>
      <c r="E45" s="79"/>
      <c r="F45" s="99"/>
      <c r="G45" s="165"/>
      <c r="H45" s="236" t="e">
        <f>SUM(LEN(#REF!),LEN(#REF!),LEN(#REF!),LEN(#REF!),(LEN(#REF!)))</f>
        <v>#REF!</v>
      </c>
      <c r="I45" s="185" t="e">
        <f>SUM(I46:I47)</f>
        <v>#REF!</v>
      </c>
      <c r="J45" s="185" t="e">
        <f>SUM(J46:J47)</f>
        <v>#REF!</v>
      </c>
      <c r="K45" s="185" t="e">
        <f>SUM(K46:K47)</f>
        <v>#REF!</v>
      </c>
      <c r="L45" s="185" t="e">
        <f>SUM(L46:L47)</f>
        <v>#REF!</v>
      </c>
      <c r="M45" s="185" t="e">
        <f>SUM(M46:M47)</f>
        <v>#REF!</v>
      </c>
      <c r="N45" s="185" t="e">
        <f>SUM(N46:N47)</f>
        <v>#REF!</v>
      </c>
      <c r="O45" s="185" t="e">
        <f>SUM(O46:O47)</f>
        <v>#REF!</v>
      </c>
      <c r="P45" s="185" t="e">
        <f>SUM(P46:P47)</f>
        <v>#REF!</v>
      </c>
      <c r="Q45" s="185" t="e">
        <f>SUM(Q46:Q47)</f>
        <v>#REF!</v>
      </c>
      <c r="R45" s="185" t="e">
        <f>SUM(R46:R47)</f>
        <v>#REF!</v>
      </c>
      <c r="S45" s="190" t="e">
        <f t="shared" ref="S45:AB45" si="137">I45/13</f>
        <v>#REF!</v>
      </c>
      <c r="T45" s="190" t="e">
        <f t="shared" si="137"/>
        <v>#REF!</v>
      </c>
      <c r="U45" s="190" t="e">
        <f t="shared" si="137"/>
        <v>#REF!</v>
      </c>
      <c r="V45" s="190" t="e">
        <f t="shared" si="137"/>
        <v>#REF!</v>
      </c>
      <c r="W45" s="190" t="e">
        <f t="shared" si="137"/>
        <v>#REF!</v>
      </c>
      <c r="X45" s="190" t="e">
        <f t="shared" si="137"/>
        <v>#REF!</v>
      </c>
      <c r="Y45" s="190" t="e">
        <f t="shared" si="137"/>
        <v>#REF!</v>
      </c>
      <c r="Z45" s="190" t="e">
        <f t="shared" si="137"/>
        <v>#REF!</v>
      </c>
      <c r="AA45" s="190" t="e">
        <f t="shared" si="137"/>
        <v>#REF!</v>
      </c>
      <c r="AB45" s="190" t="e">
        <f t="shared" si="137"/>
        <v>#REF!</v>
      </c>
      <c r="AC45" s="165"/>
      <c r="AD45" s="185" t="e">
        <f>SUM(AD46:AD47)</f>
        <v>#REF!</v>
      </c>
      <c r="AE45" s="185" t="e">
        <f>SUM(AE46:AE47)</f>
        <v>#REF!</v>
      </c>
      <c r="AF45" s="185" t="e">
        <f>SUM(AF46:AF47)</f>
        <v>#REF!</v>
      </c>
      <c r="AG45" s="185" t="e">
        <f>SUM(AG46:AG47)</f>
        <v>#REF!</v>
      </c>
      <c r="AH45" s="185" t="e">
        <f>SUM(AH46:AH47)</f>
        <v>#REF!</v>
      </c>
      <c r="AI45" s="226" t="e">
        <f>SUM(AI46:AI47)</f>
        <v>#REF!</v>
      </c>
      <c r="AJ45" s="185" t="e">
        <f>SUM(AJ46:AJ47)</f>
        <v>#REF!</v>
      </c>
      <c r="AK45" s="185" t="e">
        <f>SUM(AK46:AK47)</f>
        <v>#REF!</v>
      </c>
      <c r="AL45" s="185" t="e">
        <f>SUM(AL46:AL47)</f>
        <v>#REF!</v>
      </c>
      <c r="AM45" s="185" t="e">
        <f>SUM(AM46:AM47)</f>
        <v>#REF!</v>
      </c>
      <c r="AN45" s="347" t="e">
        <f>SUM(AN46:AN47)</f>
        <v>#REF!</v>
      </c>
      <c r="AO45" s="348" t="e">
        <f t="shared" si="132"/>
        <v>#REF!</v>
      </c>
      <c r="AP45" s="389"/>
      <c r="AQ45" s="187" t="e">
        <f t="shared" si="133"/>
        <v>#REF!</v>
      </c>
      <c r="AR45" s="187" t="e">
        <f t="shared" si="134"/>
        <v>#REF!</v>
      </c>
      <c r="AS45" s="187" t="e">
        <f t="shared" si="135"/>
        <v>#REF!</v>
      </c>
      <c r="AT45" s="187" t="e">
        <f t="shared" si="136"/>
        <v>#REF!</v>
      </c>
      <c r="AU45" s="360" t="e">
        <f>AO45/13</f>
        <v>#REF!</v>
      </c>
      <c r="AV45" s="190" t="e">
        <f>AQ45/13</f>
        <v>#REF!</v>
      </c>
      <c r="AW45" s="190" t="e">
        <f>AR45/13</f>
        <v>#REF!</v>
      </c>
      <c r="AX45" s="190" t="e">
        <f>AS45/13</f>
        <v>#REF!</v>
      </c>
      <c r="AY45" s="190" t="e">
        <f>AT45/13</f>
        <v>#REF!</v>
      </c>
      <c r="AZ45" s="214"/>
      <c r="BB45" s="122">
        <v>96</v>
      </c>
      <c r="BC45" s="389"/>
    </row>
    <row r="46" spans="1:55" s="122" customFormat="1" ht="41.25" customHeight="1">
      <c r="A46" s="100">
        <v>2</v>
      </c>
      <c r="B46" s="118" t="s">
        <v>277</v>
      </c>
      <c r="C46" s="119" t="s">
        <v>278</v>
      </c>
      <c r="D46" s="120" t="s">
        <v>319</v>
      </c>
      <c r="E46" s="154" t="s">
        <v>542</v>
      </c>
      <c r="F46" s="98"/>
      <c r="G46" s="166" t="s">
        <v>322</v>
      </c>
      <c r="H46" s="236" t="e">
        <f>SUM(LEN(#REF!),LEN(#REF!),LEN(#REF!),LEN(#REF!),(LEN(#REF!)))</f>
        <v>#REF!</v>
      </c>
      <c r="I46" s="185" t="e">
        <f t="shared" ref="I46:I47" si="138">H46+K46</f>
        <v>#REF!</v>
      </c>
      <c r="J46" s="185" t="e">
        <f>SUM(LEN(#REF!),LEN(#REF!),LEN(#REF!),LEN(#REF!),(LEN(#REF!)))</f>
        <v>#REF!</v>
      </c>
      <c r="K46" s="185" t="e">
        <f>SUM(LEN(#REF!),LEN(#REF!),LEN(#REF!),LEN(#REF!),(LEN(#REF!)))</f>
        <v>#REF!</v>
      </c>
      <c r="L46" s="185" t="e">
        <f>SUM(LEN(#REF!),LEN(#REF!),LEN(#REF!),LEN(#REF!),(LEN(#REF!)))</f>
        <v>#REF!</v>
      </c>
      <c r="M46" s="185" t="e">
        <f>SUM(LEN(#REF!),LEN(#REF!),LEN(#REF!),LEN(#REF!),(LEN(#REF!)))</f>
        <v>#REF!</v>
      </c>
      <c r="N46" s="185" t="e">
        <f>SUM(LEN(#REF!),LEN(#REF!),LEN(#REF!),LEN(#REF!),(LEN(#REF!)))</f>
        <v>#REF!</v>
      </c>
      <c r="O46" s="185" t="e">
        <f>SUM(LEN(#REF!),LEN(#REF!),LEN(#REF!),LEN(#REF!),(LEN(#REF!)))</f>
        <v>#REF!</v>
      </c>
      <c r="P46" s="185" t="e">
        <f>SUM(LEN(#REF!),LEN(#REF!),LEN(#REF!),LEN(#REF!),(LEN(#REF!)))</f>
        <v>#REF!</v>
      </c>
      <c r="Q46" s="185" t="e">
        <f t="shared" ref="Q46:Q47" si="139">SUM(N46:P46)</f>
        <v>#REF!</v>
      </c>
      <c r="R46" s="185" t="e">
        <f>SUM(LEN(#REF!),LEN(#REF!),LEN(#REF!),LEN(#REF!),(LEN(#REF!)))</f>
        <v>#REF!</v>
      </c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66"/>
      <c r="AD46" s="228" t="e">
        <f>SUM(LEN(#REF!),LEN(#REF!),LEN(#REF!),LEN(#REF!),LEN(#REF!))</f>
        <v>#REF!</v>
      </c>
      <c r="AE46" s="185" t="e">
        <f t="shared" ref="AE46:AE47" si="140">AD46+AG46</f>
        <v>#REF!</v>
      </c>
      <c r="AF46" s="185" t="e">
        <f>SUM(LEN(#REF!),LEN(#REF!),LEN(#REF!),LEN(#REF!),(LEN(#REF!)))</f>
        <v>#REF!</v>
      </c>
      <c r="AG46" s="185" t="e">
        <f>SUM(LEN(#REF!),LEN(#REF!),LEN(#REF!),LEN(#REF!),LEN(#REF!))</f>
        <v>#REF!</v>
      </c>
      <c r="AH46" s="185" t="e">
        <f>SUM(LEN(#REF!),LEN(#REF!),LEN(#REF!),LEN(#REF!),(LEN(#REF!)))</f>
        <v>#REF!</v>
      </c>
      <c r="AI46" s="226" t="e">
        <f>SUM(LEN(#REF!),LEN(#REF!),LEN(#REF!),LEN(#REF!),(LEN(#REF!)))</f>
        <v>#REF!</v>
      </c>
      <c r="AJ46" s="214" t="e">
        <f>SUM(LEN(#REF!),LEN(#REF!),LEN(#REF!),LEN(#REF!),(LEN(#REF!)))</f>
        <v>#REF!</v>
      </c>
      <c r="AK46" s="214" t="e">
        <f>SUM(LEN(#REF!),LEN(#REF!),LEN(#REF!),LEN(#REF!),(LEN(#REF!)))</f>
        <v>#REF!</v>
      </c>
      <c r="AL46" s="214" t="e">
        <f>SUM(LEN(#REF!),LEN(#REF!),LEN(#REF!),LEN(#REF!),(LEN(#REF!)))</f>
        <v>#REF!</v>
      </c>
      <c r="AM46" s="185" t="e">
        <f t="shared" ref="AM46:AM47" si="141">SUM(AJ46:AL46)</f>
        <v>#REF!</v>
      </c>
      <c r="AN46" s="347" t="e">
        <f>SUM(LEN(#REF!),LEN(#REF!),LEN(#REF!),LEN(#REF!),(LEN(#REF!)))</f>
        <v>#REF!</v>
      </c>
      <c r="AO46" s="348" t="e">
        <f t="shared" si="132"/>
        <v>#REF!</v>
      </c>
      <c r="AP46" s="389" t="e">
        <f t="shared" ref="AP46:AP47" si="142">SUM(AO46:AO46)</f>
        <v>#REF!</v>
      </c>
      <c r="AQ46" s="187" t="e">
        <f t="shared" si="133"/>
        <v>#REF!</v>
      </c>
      <c r="AR46" s="187" t="e">
        <f t="shared" si="134"/>
        <v>#REF!</v>
      </c>
      <c r="AS46" s="187" t="e">
        <f t="shared" si="135"/>
        <v>#REF!</v>
      </c>
      <c r="AT46" s="187" t="e">
        <f t="shared" si="136"/>
        <v>#REF!</v>
      </c>
      <c r="AU46" s="360"/>
      <c r="AV46" s="190"/>
      <c r="AW46" s="190"/>
      <c r="AX46" s="190"/>
      <c r="AY46" s="190"/>
      <c r="AZ46" s="214"/>
      <c r="BB46" s="122">
        <v>0</v>
      </c>
      <c r="BC46" s="389">
        <f t="shared" ref="BC46:BC47" si="143">SUM(BB46:BB46)</f>
        <v>0</v>
      </c>
    </row>
    <row r="47" spans="1:55" s="122" customFormat="1" ht="41.25" customHeight="1">
      <c r="A47" s="100">
        <v>5</v>
      </c>
      <c r="B47" s="118" t="s">
        <v>273</v>
      </c>
      <c r="C47" s="119" t="s">
        <v>141</v>
      </c>
      <c r="D47" s="120" t="s">
        <v>319</v>
      </c>
      <c r="E47" s="154" t="s">
        <v>543</v>
      </c>
      <c r="F47" s="98"/>
      <c r="G47" s="166"/>
      <c r="H47" s="236" t="e">
        <f>SUM(LEN(#REF!),LEN(#REF!),LEN(#REF!),LEN(#REF!),(LEN(#REF!)))</f>
        <v>#REF!</v>
      </c>
      <c r="I47" s="185" t="e">
        <f t="shared" si="138"/>
        <v>#REF!</v>
      </c>
      <c r="J47" s="185" t="e">
        <f>SUM(LEN(#REF!),LEN(#REF!),LEN(#REF!),LEN(#REF!),(LEN(#REF!)))</f>
        <v>#REF!</v>
      </c>
      <c r="K47" s="185" t="e">
        <f>SUM(LEN(#REF!),LEN(#REF!),LEN(#REF!),LEN(#REF!),(LEN(#REF!)))</f>
        <v>#REF!</v>
      </c>
      <c r="L47" s="185" t="e">
        <f>SUM(LEN(#REF!),LEN(#REF!),LEN(#REF!),LEN(#REF!),(LEN(#REF!)))</f>
        <v>#REF!</v>
      </c>
      <c r="M47" s="185" t="e">
        <f>SUM(LEN(#REF!),LEN(#REF!),LEN(#REF!),LEN(#REF!),(LEN(#REF!)))</f>
        <v>#REF!</v>
      </c>
      <c r="N47" s="185" t="e">
        <f>SUM(LEN(#REF!),LEN(#REF!),LEN(#REF!),LEN(#REF!),(LEN(#REF!)))</f>
        <v>#REF!</v>
      </c>
      <c r="O47" s="185" t="e">
        <f>SUM(LEN(#REF!),LEN(#REF!),LEN(#REF!),LEN(#REF!),(LEN(#REF!)))</f>
        <v>#REF!</v>
      </c>
      <c r="P47" s="185" t="e">
        <f>SUM(LEN(#REF!),LEN(#REF!),LEN(#REF!),LEN(#REF!),(LEN(#REF!)))</f>
        <v>#REF!</v>
      </c>
      <c r="Q47" s="185" t="e">
        <f t="shared" si="139"/>
        <v>#REF!</v>
      </c>
      <c r="R47" s="185" t="e">
        <f>SUM(LEN(#REF!),LEN(#REF!),LEN(#REF!),LEN(#REF!),(LEN(#REF!)))</f>
        <v>#REF!</v>
      </c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66"/>
      <c r="AD47" s="228" t="e">
        <f>SUM(LEN(#REF!),LEN(#REF!),LEN(#REF!),LEN(#REF!),LEN(#REF!))</f>
        <v>#REF!</v>
      </c>
      <c r="AE47" s="185" t="e">
        <f t="shared" si="140"/>
        <v>#REF!</v>
      </c>
      <c r="AF47" s="185" t="e">
        <f>SUM(LEN(#REF!),LEN(#REF!),LEN(#REF!),LEN(#REF!),(LEN(#REF!)))</f>
        <v>#REF!</v>
      </c>
      <c r="AG47" s="185" t="e">
        <f>SUM(LEN(#REF!),LEN(#REF!),LEN(#REF!),LEN(#REF!),LEN(#REF!))</f>
        <v>#REF!</v>
      </c>
      <c r="AH47" s="185" t="e">
        <f>SUM(LEN(#REF!),LEN(#REF!),LEN(#REF!),LEN(#REF!),(LEN(#REF!)))</f>
        <v>#REF!</v>
      </c>
      <c r="AI47" s="226" t="e">
        <f>SUM(LEN(#REF!),LEN(#REF!),LEN(#REF!),LEN(#REF!),(LEN(#REF!)))</f>
        <v>#REF!</v>
      </c>
      <c r="AJ47" s="214" t="e">
        <f>SUM(LEN(#REF!),LEN(#REF!),LEN(#REF!),LEN(#REF!),(LEN(#REF!)))</f>
        <v>#REF!</v>
      </c>
      <c r="AK47" s="214" t="e">
        <f>SUM(LEN(#REF!),LEN(#REF!),LEN(#REF!),LEN(#REF!),(LEN(#REF!)))</f>
        <v>#REF!</v>
      </c>
      <c r="AL47" s="214" t="e">
        <f>SUM(LEN(#REF!),LEN(#REF!),LEN(#REF!),LEN(#REF!),(LEN(#REF!)))</f>
        <v>#REF!</v>
      </c>
      <c r="AM47" s="185" t="e">
        <f t="shared" si="141"/>
        <v>#REF!</v>
      </c>
      <c r="AN47" s="347" t="e">
        <f>SUM(LEN(#REF!),LEN(#REF!),LEN(#REF!),LEN(#REF!),(LEN(#REF!)))</f>
        <v>#REF!</v>
      </c>
      <c r="AO47" s="348" t="e">
        <f t="shared" si="132"/>
        <v>#REF!</v>
      </c>
      <c r="AP47" s="389" t="e">
        <f t="shared" si="142"/>
        <v>#REF!</v>
      </c>
      <c r="AQ47" s="187" t="e">
        <f t="shared" si="133"/>
        <v>#REF!</v>
      </c>
      <c r="AR47" s="187" t="e">
        <f t="shared" si="134"/>
        <v>#REF!</v>
      </c>
      <c r="AS47" s="187" t="e">
        <f t="shared" si="135"/>
        <v>#REF!</v>
      </c>
      <c r="AT47" s="187" t="e">
        <f t="shared" si="136"/>
        <v>#REF!</v>
      </c>
      <c r="AU47" s="360"/>
      <c r="AV47" s="190"/>
      <c r="AW47" s="190"/>
      <c r="AX47" s="190"/>
      <c r="AY47" s="190"/>
      <c r="AZ47" s="214"/>
      <c r="BB47" s="122">
        <v>8</v>
      </c>
      <c r="BC47" s="389">
        <f t="shared" si="143"/>
        <v>8</v>
      </c>
    </row>
    <row r="48" spans="1:55" s="122" customFormat="1" ht="41.25" customHeight="1">
      <c r="A48" s="128"/>
      <c r="B48" s="129" t="s">
        <v>570</v>
      </c>
      <c r="C48" s="130"/>
      <c r="D48" s="140"/>
      <c r="E48" s="79"/>
      <c r="F48" s="99"/>
      <c r="G48" s="165"/>
      <c r="H48" s="236" t="e">
        <f>SUM(LEN(#REF!),LEN(#REF!),LEN(#REF!),LEN(#REF!),(LEN(#REF!)))</f>
        <v>#REF!</v>
      </c>
      <c r="I48" s="185" t="e">
        <f>SUM(#REF!)</f>
        <v>#REF!</v>
      </c>
      <c r="J48" s="185" t="e">
        <f>SUM(#REF!)</f>
        <v>#REF!</v>
      </c>
      <c r="K48" s="185" t="e">
        <f>SUM(#REF!)</f>
        <v>#REF!</v>
      </c>
      <c r="L48" s="185" t="e">
        <f>SUM(#REF!)</f>
        <v>#REF!</v>
      </c>
      <c r="M48" s="185" t="e">
        <f>SUM(#REF!)</f>
        <v>#REF!</v>
      </c>
      <c r="N48" s="185" t="e">
        <f>SUM(#REF!)</f>
        <v>#REF!</v>
      </c>
      <c r="O48" s="185" t="e">
        <f>SUM(#REF!)</f>
        <v>#REF!</v>
      </c>
      <c r="P48" s="185" t="e">
        <f>SUM(#REF!)</f>
        <v>#REF!</v>
      </c>
      <c r="Q48" s="185" t="e">
        <f>SUM(#REF!)</f>
        <v>#REF!</v>
      </c>
      <c r="R48" s="185" t="e">
        <f>SUM(#REF!)</f>
        <v>#REF!</v>
      </c>
      <c r="S48" s="190" t="e">
        <f t="shared" ref="S48:AB48" si="144">I48/4</f>
        <v>#REF!</v>
      </c>
      <c r="T48" s="190" t="e">
        <f t="shared" si="144"/>
        <v>#REF!</v>
      </c>
      <c r="U48" s="190" t="e">
        <f t="shared" si="144"/>
        <v>#REF!</v>
      </c>
      <c r="V48" s="190" t="e">
        <f t="shared" si="144"/>
        <v>#REF!</v>
      </c>
      <c r="W48" s="190" t="e">
        <f t="shared" si="144"/>
        <v>#REF!</v>
      </c>
      <c r="X48" s="190" t="e">
        <f t="shared" si="144"/>
        <v>#REF!</v>
      </c>
      <c r="Y48" s="190" t="e">
        <f t="shared" si="144"/>
        <v>#REF!</v>
      </c>
      <c r="Z48" s="190" t="e">
        <f t="shared" si="144"/>
        <v>#REF!</v>
      </c>
      <c r="AA48" s="190" t="e">
        <f t="shared" si="144"/>
        <v>#REF!</v>
      </c>
      <c r="AB48" s="190" t="e">
        <f t="shared" si="144"/>
        <v>#REF!</v>
      </c>
      <c r="AC48" s="165"/>
      <c r="AD48" s="185" t="e">
        <f>SUM(#REF!)</f>
        <v>#REF!</v>
      </c>
      <c r="AE48" s="185" t="e">
        <f>SUM(#REF!)</f>
        <v>#REF!</v>
      </c>
      <c r="AF48" s="185" t="e">
        <f>SUM(#REF!)</f>
        <v>#REF!</v>
      </c>
      <c r="AG48" s="185" t="e">
        <f>SUM(#REF!)</f>
        <v>#REF!</v>
      </c>
      <c r="AH48" s="185" t="e">
        <f>SUM(#REF!)</f>
        <v>#REF!</v>
      </c>
      <c r="AI48" s="226" t="e">
        <f>SUM(#REF!)</f>
        <v>#REF!</v>
      </c>
      <c r="AJ48" s="185" t="e">
        <f>SUM(#REF!)</f>
        <v>#REF!</v>
      </c>
      <c r="AK48" s="185" t="e">
        <f>SUM(#REF!)</f>
        <v>#REF!</v>
      </c>
      <c r="AL48" s="185" t="e">
        <f>SUM(#REF!)</f>
        <v>#REF!</v>
      </c>
      <c r="AM48" s="185" t="e">
        <f>SUM(#REF!)</f>
        <v>#REF!</v>
      </c>
      <c r="AN48" s="347" t="e">
        <f>SUM(#REF!)</f>
        <v>#REF!</v>
      </c>
      <c r="AO48" s="348" t="e">
        <f t="shared" ref="AO48:AO51" si="145">I48+AE48</f>
        <v>#REF!</v>
      </c>
      <c r="AP48" s="389"/>
      <c r="AQ48" s="187" t="e">
        <f t="shared" ref="AQ48:AQ51" si="146">J48+AF48</f>
        <v>#REF!</v>
      </c>
      <c r="AR48" s="187" t="e">
        <f t="shared" ref="AR48:AR51" si="147">M48+AI48</f>
        <v>#REF!</v>
      </c>
      <c r="AS48" s="187" t="e">
        <f t="shared" ref="AS48:AS51" si="148">Q48+AM48</f>
        <v>#REF!</v>
      </c>
      <c r="AT48" s="187" t="e">
        <f t="shared" ref="AT48:AT51" si="149">R48+AN48</f>
        <v>#REF!</v>
      </c>
      <c r="AU48" s="360" t="e">
        <f>AO48/4</f>
        <v>#REF!</v>
      </c>
      <c r="AV48" s="190" t="e">
        <f>AQ48/4</f>
        <v>#REF!</v>
      </c>
      <c r="AW48" s="190" t="e">
        <f>AR48/4</f>
        <v>#REF!</v>
      </c>
      <c r="AX48" s="190" t="e">
        <f>AS48/4</f>
        <v>#REF!</v>
      </c>
      <c r="AY48" s="190" t="e">
        <f>AT48/4</f>
        <v>#REF!</v>
      </c>
      <c r="AZ48" s="214"/>
      <c r="BB48" s="122">
        <v>24</v>
      </c>
      <c r="BC48" s="389"/>
    </row>
    <row r="49" spans="1:55" s="122" customFormat="1" ht="41.25" customHeight="1">
      <c r="A49" s="100">
        <v>5</v>
      </c>
      <c r="B49" s="118" t="s">
        <v>382</v>
      </c>
      <c r="C49" s="119" t="s">
        <v>505</v>
      </c>
      <c r="D49" s="120"/>
      <c r="E49" s="80" t="s">
        <v>515</v>
      </c>
      <c r="F49" s="82"/>
      <c r="G49" s="166"/>
      <c r="H49" s="236"/>
      <c r="I49" s="185" t="e">
        <f t="shared" ref="I49" si="150">H49+K49</f>
        <v>#REF!</v>
      </c>
      <c r="J49" s="185" t="e">
        <f>SUM(LEN(#REF!),LEN(#REF!),LEN(#REF!),LEN(#REF!),(LEN(#REF!)))</f>
        <v>#REF!</v>
      </c>
      <c r="K49" s="185" t="e">
        <f>SUM(LEN(#REF!),LEN(#REF!),LEN(#REF!),LEN(#REF!),(LEN(#REF!)))</f>
        <v>#REF!</v>
      </c>
      <c r="L49" s="185" t="e">
        <f>SUM(LEN(#REF!),LEN(#REF!),LEN(#REF!),LEN(#REF!),(LEN(#REF!)))</f>
        <v>#REF!</v>
      </c>
      <c r="M49" s="185" t="e">
        <f>SUM(LEN(#REF!),LEN(#REF!),LEN(#REF!),LEN(#REF!),(LEN(#REF!)))</f>
        <v>#REF!</v>
      </c>
      <c r="N49" s="185" t="e">
        <f>SUM(LEN(#REF!),LEN(#REF!),LEN(#REF!),LEN(#REF!),(LEN(#REF!)))</f>
        <v>#REF!</v>
      </c>
      <c r="O49" s="185" t="e">
        <f>SUM(LEN(#REF!),LEN(#REF!),LEN(#REF!),LEN(#REF!),(LEN(#REF!)))</f>
        <v>#REF!</v>
      </c>
      <c r="P49" s="185" t="e">
        <f>SUM(LEN(#REF!),LEN(#REF!),LEN(#REF!),LEN(#REF!),(LEN(#REF!)))</f>
        <v>#REF!</v>
      </c>
      <c r="Q49" s="185" t="e">
        <f t="shared" ref="Q49" si="151">SUM(N49:P49)</f>
        <v>#REF!</v>
      </c>
      <c r="R49" s="185" t="e">
        <f>SUM(LEN(#REF!),LEN(#REF!),LEN(#REF!),LEN(#REF!),(LEN(#REF!)))</f>
        <v>#REF!</v>
      </c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66"/>
      <c r="AD49" s="228" t="e">
        <f>SUM(LEN(#REF!),LEN(#REF!),LEN(#REF!),LEN(#REF!),LEN(#REF!))</f>
        <v>#REF!</v>
      </c>
      <c r="AE49" s="185" t="e">
        <f t="shared" ref="AE49" si="152">AD49+AG49</f>
        <v>#REF!</v>
      </c>
      <c r="AF49" s="185" t="e">
        <f>SUM(LEN(#REF!),LEN(#REF!),LEN(#REF!),LEN(#REF!),(LEN(#REF!)))</f>
        <v>#REF!</v>
      </c>
      <c r="AG49" s="185" t="e">
        <f>SUM(LEN(#REF!),LEN(#REF!),LEN(#REF!),LEN(#REF!),LEN(#REF!))</f>
        <v>#REF!</v>
      </c>
      <c r="AH49" s="185" t="e">
        <f>SUM(LEN(#REF!),LEN(#REF!),LEN(#REF!),LEN(#REF!),(LEN(#REF!)))</f>
        <v>#REF!</v>
      </c>
      <c r="AI49" s="226" t="e">
        <f>SUM(LEN(#REF!),LEN(#REF!),LEN(#REF!),LEN(#REF!),(LEN(#REF!)))</f>
        <v>#REF!</v>
      </c>
      <c r="AJ49" s="214" t="e">
        <f>SUM(LEN(#REF!),LEN(#REF!),LEN(#REF!),LEN(#REF!),(LEN(#REF!)))</f>
        <v>#REF!</v>
      </c>
      <c r="AK49" s="214" t="e">
        <f>SUM(LEN(#REF!),LEN(#REF!),LEN(#REF!),LEN(#REF!),(LEN(#REF!)))</f>
        <v>#REF!</v>
      </c>
      <c r="AL49" s="214" t="e">
        <f>SUM(LEN(#REF!),LEN(#REF!),LEN(#REF!),LEN(#REF!),(LEN(#REF!)))</f>
        <v>#REF!</v>
      </c>
      <c r="AM49" s="185" t="e">
        <f t="shared" ref="AM49" si="153">SUM(AJ49:AL49)</f>
        <v>#REF!</v>
      </c>
      <c r="AN49" s="347" t="e">
        <f>SUM(LEN(#REF!),LEN(#REF!),LEN(#REF!),LEN(#REF!),(LEN(#REF!)))</f>
        <v>#REF!</v>
      </c>
      <c r="AO49" s="348" t="e">
        <f t="shared" si="145"/>
        <v>#REF!</v>
      </c>
      <c r="AP49" s="389" t="e">
        <f>SUM(AO49)</f>
        <v>#REF!</v>
      </c>
      <c r="AQ49" s="187" t="e">
        <f t="shared" si="146"/>
        <v>#REF!</v>
      </c>
      <c r="AR49" s="187" t="e">
        <f t="shared" si="147"/>
        <v>#REF!</v>
      </c>
      <c r="AS49" s="187" t="e">
        <f t="shared" si="148"/>
        <v>#REF!</v>
      </c>
      <c r="AT49" s="187" t="e">
        <f t="shared" si="149"/>
        <v>#REF!</v>
      </c>
      <c r="AU49" s="360"/>
      <c r="AV49" s="190"/>
      <c r="AW49" s="190"/>
      <c r="AX49" s="190"/>
      <c r="AY49" s="190"/>
      <c r="AZ49" s="214"/>
      <c r="BC49" s="389"/>
    </row>
    <row r="50" spans="1:55" s="122" customFormat="1" ht="41.25" customHeight="1">
      <c r="A50" s="128"/>
      <c r="B50" s="129" t="s">
        <v>571</v>
      </c>
      <c r="C50" s="130"/>
      <c r="D50" s="140"/>
      <c r="E50" s="79"/>
      <c r="F50" s="99"/>
      <c r="G50" s="165"/>
      <c r="H50" s="236" t="e">
        <f>SUM(LEN(#REF!),LEN(#REF!),LEN(#REF!),LEN(#REF!),(LEN(#REF!)))</f>
        <v>#REF!</v>
      </c>
      <c r="I50" s="185" t="e">
        <f>SUM(I51:I51)</f>
        <v>#REF!</v>
      </c>
      <c r="J50" s="185" t="e">
        <f>SUM(J51:J51)</f>
        <v>#REF!</v>
      </c>
      <c r="K50" s="185" t="e">
        <f>SUM(K51:K51)</f>
        <v>#REF!</v>
      </c>
      <c r="L50" s="185" t="e">
        <f>SUM(L51:L51)</f>
        <v>#REF!</v>
      </c>
      <c r="M50" s="185" t="e">
        <f>SUM(M51:M51)</f>
        <v>#REF!</v>
      </c>
      <c r="N50" s="185" t="e">
        <f>SUM(N51:N51)</f>
        <v>#REF!</v>
      </c>
      <c r="O50" s="185" t="e">
        <f>SUM(O51:O51)</f>
        <v>#REF!</v>
      </c>
      <c r="P50" s="185" t="e">
        <f>SUM(P51:P51)</f>
        <v>#REF!</v>
      </c>
      <c r="Q50" s="185" t="e">
        <f>SUM(Q51:Q51)</f>
        <v>#REF!</v>
      </c>
      <c r="R50" s="185" t="e">
        <f>SUM(R51:R51)</f>
        <v>#REF!</v>
      </c>
      <c r="S50" s="190" t="e">
        <f t="shared" ref="S50:AB50" si="154">I50/5</f>
        <v>#REF!</v>
      </c>
      <c r="T50" s="190" t="e">
        <f t="shared" si="154"/>
        <v>#REF!</v>
      </c>
      <c r="U50" s="190" t="e">
        <f t="shared" si="154"/>
        <v>#REF!</v>
      </c>
      <c r="V50" s="190" t="e">
        <f t="shared" si="154"/>
        <v>#REF!</v>
      </c>
      <c r="W50" s="190" t="e">
        <f t="shared" si="154"/>
        <v>#REF!</v>
      </c>
      <c r="X50" s="190" t="e">
        <f t="shared" si="154"/>
        <v>#REF!</v>
      </c>
      <c r="Y50" s="190" t="e">
        <f t="shared" si="154"/>
        <v>#REF!</v>
      </c>
      <c r="Z50" s="190" t="e">
        <f t="shared" si="154"/>
        <v>#REF!</v>
      </c>
      <c r="AA50" s="190" t="e">
        <f t="shared" si="154"/>
        <v>#REF!</v>
      </c>
      <c r="AB50" s="190" t="e">
        <f t="shared" si="154"/>
        <v>#REF!</v>
      </c>
      <c r="AC50" s="165"/>
      <c r="AD50" s="185" t="e">
        <f>SUM(AD51:AD51)</f>
        <v>#REF!</v>
      </c>
      <c r="AE50" s="185" t="e">
        <f>SUM(AE51:AE51)</f>
        <v>#REF!</v>
      </c>
      <c r="AF50" s="185" t="e">
        <f>SUM(AF51:AF51)</f>
        <v>#REF!</v>
      </c>
      <c r="AG50" s="185" t="e">
        <f>SUM(AG51:AG51)</f>
        <v>#REF!</v>
      </c>
      <c r="AH50" s="185" t="e">
        <f>SUM(AH51:AH51)</f>
        <v>#REF!</v>
      </c>
      <c r="AI50" s="226" t="e">
        <f>SUM(AI51:AI51)</f>
        <v>#REF!</v>
      </c>
      <c r="AJ50" s="185" t="e">
        <f>SUM(AJ51:AJ51)</f>
        <v>#REF!</v>
      </c>
      <c r="AK50" s="185" t="e">
        <f>SUM(AK51:AK51)</f>
        <v>#REF!</v>
      </c>
      <c r="AL50" s="185" t="e">
        <f>SUM(AL51:AL51)</f>
        <v>#REF!</v>
      </c>
      <c r="AM50" s="185" t="e">
        <f>SUM(AM51:AM51)</f>
        <v>#REF!</v>
      </c>
      <c r="AN50" s="347" t="e">
        <f>SUM(AN51:AN51)</f>
        <v>#REF!</v>
      </c>
      <c r="AO50" s="348" t="e">
        <f t="shared" si="145"/>
        <v>#REF!</v>
      </c>
      <c r="AP50" s="389"/>
      <c r="AQ50" s="187" t="e">
        <f t="shared" si="146"/>
        <v>#REF!</v>
      </c>
      <c r="AR50" s="187" t="e">
        <f t="shared" si="147"/>
        <v>#REF!</v>
      </c>
      <c r="AS50" s="187" t="e">
        <f t="shared" si="148"/>
        <v>#REF!</v>
      </c>
      <c r="AT50" s="187" t="e">
        <f t="shared" si="149"/>
        <v>#REF!</v>
      </c>
      <c r="AU50" s="360" t="e">
        <f>AO50/5</f>
        <v>#REF!</v>
      </c>
      <c r="AV50" s="190" t="e">
        <f>AQ50/5</f>
        <v>#REF!</v>
      </c>
      <c r="AW50" s="190" t="e">
        <f>AR50/5</f>
        <v>#REF!</v>
      </c>
      <c r="AX50" s="190" t="e">
        <f>AS50/5</f>
        <v>#REF!</v>
      </c>
      <c r="AY50" s="190" t="e">
        <f>AT50/5</f>
        <v>#REF!</v>
      </c>
      <c r="AZ50" s="214"/>
      <c r="BB50" s="122">
        <v>92</v>
      </c>
      <c r="BC50" s="389"/>
    </row>
    <row r="51" spans="1:55" s="122" customFormat="1" ht="41.25" customHeight="1">
      <c r="A51" s="100">
        <v>1</v>
      </c>
      <c r="B51" s="118" t="s">
        <v>281</v>
      </c>
      <c r="C51" s="119" t="s">
        <v>131</v>
      </c>
      <c r="D51" s="120" t="s">
        <v>319</v>
      </c>
      <c r="E51" s="80" t="s">
        <v>544</v>
      </c>
      <c r="F51" s="82"/>
      <c r="G51" s="166"/>
      <c r="H51" s="236" t="e">
        <f>SUM(LEN(#REF!),LEN(#REF!),LEN(#REF!),LEN(#REF!),(LEN(#REF!)))</f>
        <v>#REF!</v>
      </c>
      <c r="I51" s="185" t="e">
        <f>H51+K51</f>
        <v>#REF!</v>
      </c>
      <c r="J51" s="185" t="e">
        <f>SUM(LEN(#REF!),LEN(#REF!),LEN(#REF!),LEN(#REF!),(LEN(#REF!)))</f>
        <v>#REF!</v>
      </c>
      <c r="K51" s="185" t="e">
        <f>SUM(LEN(#REF!),LEN(#REF!),LEN(#REF!),LEN(#REF!),(LEN(#REF!)))</f>
        <v>#REF!</v>
      </c>
      <c r="L51" s="185" t="e">
        <f>SUM(LEN(#REF!),LEN(#REF!),LEN(#REF!),LEN(#REF!),(LEN(#REF!)))</f>
        <v>#REF!</v>
      </c>
      <c r="M51" s="185" t="e">
        <f>SUM(LEN(#REF!),LEN(#REF!),LEN(#REF!),LEN(#REF!),(LEN(#REF!)))</f>
        <v>#REF!</v>
      </c>
      <c r="N51" s="185" t="e">
        <f>SUM(LEN(#REF!),LEN(#REF!),LEN(#REF!),LEN(#REF!),(LEN(#REF!)))</f>
        <v>#REF!</v>
      </c>
      <c r="O51" s="185" t="e">
        <f>SUM(LEN(#REF!),LEN(#REF!),LEN(#REF!),LEN(#REF!),(LEN(#REF!)))</f>
        <v>#REF!</v>
      </c>
      <c r="P51" s="185" t="e">
        <f>SUM(LEN(#REF!),LEN(#REF!),LEN(#REF!),LEN(#REF!),(LEN(#REF!)))</f>
        <v>#REF!</v>
      </c>
      <c r="Q51" s="185" t="e">
        <f>SUM(N51:P51)</f>
        <v>#REF!</v>
      </c>
      <c r="R51" s="185" t="e">
        <f>SUM(LEN(#REF!),LEN(#REF!),LEN(#REF!),LEN(#REF!),(LEN(#REF!)))</f>
        <v>#REF!</v>
      </c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66"/>
      <c r="AD51" s="228" t="e">
        <f>SUM(LEN(#REF!),LEN(#REF!),LEN(#REF!),LEN(#REF!),LEN(#REF!))</f>
        <v>#REF!</v>
      </c>
      <c r="AE51" s="185" t="e">
        <f t="shared" ref="AE51" si="155">AD51+AG51</f>
        <v>#REF!</v>
      </c>
      <c r="AF51" s="185" t="e">
        <f>SUM(LEN(#REF!),LEN(#REF!),LEN(#REF!),LEN(#REF!),(LEN(#REF!)))</f>
        <v>#REF!</v>
      </c>
      <c r="AG51" s="185" t="e">
        <f>SUM(LEN(#REF!),LEN(#REF!),LEN(#REF!),LEN(#REF!),LEN(#REF!))</f>
        <v>#REF!</v>
      </c>
      <c r="AH51" s="185" t="e">
        <f>SUM(LEN(#REF!),LEN(#REF!),LEN(#REF!),LEN(#REF!),(LEN(#REF!)))</f>
        <v>#REF!</v>
      </c>
      <c r="AI51" s="226" t="e">
        <f>SUM(LEN(#REF!),LEN(#REF!),LEN(#REF!),LEN(#REF!),(LEN(#REF!)))</f>
        <v>#REF!</v>
      </c>
      <c r="AJ51" s="214" t="e">
        <f>SUM(LEN(#REF!),LEN(#REF!),LEN(#REF!),LEN(#REF!),(LEN(#REF!)))</f>
        <v>#REF!</v>
      </c>
      <c r="AK51" s="214" t="e">
        <f>SUM(LEN(#REF!),LEN(#REF!),LEN(#REF!),LEN(#REF!),(LEN(#REF!)))</f>
        <v>#REF!</v>
      </c>
      <c r="AL51" s="214" t="e">
        <f>SUM(LEN(#REF!),LEN(#REF!),LEN(#REF!),LEN(#REF!),(LEN(#REF!)))</f>
        <v>#REF!</v>
      </c>
      <c r="AM51" s="185" t="e">
        <f t="shared" ref="AM51" si="156">SUM(AJ51:AL51)</f>
        <v>#REF!</v>
      </c>
      <c r="AN51" s="347" t="e">
        <f>SUM(LEN(#REF!),LEN(#REF!),LEN(#REF!),LEN(#REF!),(LEN(#REF!)))</f>
        <v>#REF!</v>
      </c>
      <c r="AO51" s="348" t="e">
        <f t="shared" si="145"/>
        <v>#REF!</v>
      </c>
      <c r="AP51" s="389" t="e">
        <f>SUM(AO51:AO51)</f>
        <v>#REF!</v>
      </c>
      <c r="AQ51" s="187" t="e">
        <f t="shared" si="146"/>
        <v>#REF!</v>
      </c>
      <c r="AR51" s="187" t="e">
        <f t="shared" si="147"/>
        <v>#REF!</v>
      </c>
      <c r="AS51" s="187" t="e">
        <f t="shared" si="148"/>
        <v>#REF!</v>
      </c>
      <c r="AT51" s="187" t="e">
        <f t="shared" si="149"/>
        <v>#REF!</v>
      </c>
      <c r="AU51" s="360"/>
      <c r="AV51" s="190"/>
      <c r="AW51" s="190"/>
      <c r="AX51" s="190"/>
      <c r="AY51" s="190"/>
      <c r="AZ51" s="214"/>
      <c r="BB51" s="122">
        <v>8</v>
      </c>
      <c r="BC51" s="389">
        <f>SUM(BB51:BB51)</f>
        <v>8</v>
      </c>
    </row>
    <row r="52" spans="1:55" s="122" customFormat="1" ht="41.25" customHeight="1">
      <c r="A52" s="133"/>
      <c r="B52" s="134" t="s">
        <v>572</v>
      </c>
      <c r="C52" s="138"/>
      <c r="D52" s="144"/>
      <c r="E52" s="466"/>
      <c r="F52" s="117"/>
      <c r="G52" s="168"/>
      <c r="H52" s="236" t="e">
        <f>SUM(LEN(#REF!),LEN(#REF!),LEN(#REF!),LEN(#REF!),(LEN(#REF!)))</f>
        <v>#REF!</v>
      </c>
      <c r="I52" s="185" t="e">
        <f>#REF!+#REF!+I53+I55</f>
        <v>#REF!</v>
      </c>
      <c r="J52" s="185" t="e">
        <f>#REF!+#REF!+J53+J55</f>
        <v>#REF!</v>
      </c>
      <c r="K52" s="185" t="e">
        <f>#REF!+#REF!+K53+K55</f>
        <v>#REF!</v>
      </c>
      <c r="L52" s="185" t="e">
        <f>#REF!+#REF!+L53+L55</f>
        <v>#REF!</v>
      </c>
      <c r="M52" s="185" t="e">
        <f>#REF!+#REF!+M53+M55</f>
        <v>#REF!</v>
      </c>
      <c r="N52" s="185" t="e">
        <f>#REF!+#REF!+N53+N55</f>
        <v>#REF!</v>
      </c>
      <c r="O52" s="185" t="e">
        <f>#REF!+#REF!+O53+O55</f>
        <v>#REF!</v>
      </c>
      <c r="P52" s="185" t="e">
        <f>#REF!+#REF!+P53+P55</f>
        <v>#REF!</v>
      </c>
      <c r="Q52" s="185" t="e">
        <f>#REF!+#REF!+Q53+Q55</f>
        <v>#REF!</v>
      </c>
      <c r="R52" s="185" t="e">
        <f>#REF!+#REF!+R53+R55</f>
        <v>#REF!</v>
      </c>
      <c r="S52" s="190" t="e">
        <f t="shared" ref="S52:AB52" si="157">I52/20</f>
        <v>#REF!</v>
      </c>
      <c r="T52" s="190" t="e">
        <f t="shared" si="157"/>
        <v>#REF!</v>
      </c>
      <c r="U52" s="190" t="e">
        <f t="shared" si="157"/>
        <v>#REF!</v>
      </c>
      <c r="V52" s="190" t="e">
        <f t="shared" si="157"/>
        <v>#REF!</v>
      </c>
      <c r="W52" s="190" t="e">
        <f t="shared" si="157"/>
        <v>#REF!</v>
      </c>
      <c r="X52" s="190" t="e">
        <f t="shared" si="157"/>
        <v>#REF!</v>
      </c>
      <c r="Y52" s="190" t="e">
        <f t="shared" si="157"/>
        <v>#REF!</v>
      </c>
      <c r="Z52" s="190" t="e">
        <f t="shared" si="157"/>
        <v>#REF!</v>
      </c>
      <c r="AA52" s="190" t="e">
        <f t="shared" si="157"/>
        <v>#REF!</v>
      </c>
      <c r="AB52" s="190" t="e">
        <f t="shared" si="157"/>
        <v>#REF!</v>
      </c>
      <c r="AC52" s="168"/>
      <c r="AD52" s="185" t="e">
        <f>#REF!+#REF!+AD53+AD55</f>
        <v>#REF!</v>
      </c>
      <c r="AE52" s="185" t="e">
        <f>#REF!+#REF!+AE53+AE55</f>
        <v>#REF!</v>
      </c>
      <c r="AF52" s="185" t="e">
        <f>#REF!+#REF!+AF53+AF55</f>
        <v>#REF!</v>
      </c>
      <c r="AG52" s="185" t="e">
        <f>#REF!+#REF!+AG53+AG55</f>
        <v>#REF!</v>
      </c>
      <c r="AH52" s="185" t="e">
        <f>#REF!+#REF!+AH53+AH55</f>
        <v>#REF!</v>
      </c>
      <c r="AI52" s="226" t="e">
        <f>#REF!+#REF!+AI53+AI55</f>
        <v>#REF!</v>
      </c>
      <c r="AJ52" s="185" t="e">
        <f>#REF!+#REF!+AJ53+AJ55</f>
        <v>#REF!</v>
      </c>
      <c r="AK52" s="185" t="e">
        <f>#REF!+#REF!+AK53+AK55</f>
        <v>#REF!</v>
      </c>
      <c r="AL52" s="185" t="e">
        <f>#REF!+#REF!+AL53+AL55</f>
        <v>#REF!</v>
      </c>
      <c r="AM52" s="185" t="e">
        <f>#REF!+#REF!+AM53+AM55</f>
        <v>#REF!</v>
      </c>
      <c r="AN52" s="347" t="e">
        <f>#REF!+#REF!+AN53+AN55</f>
        <v>#REF!</v>
      </c>
      <c r="AO52" s="348" t="e">
        <f t="shared" ref="AO52" si="158">I52+AE52</f>
        <v>#REF!</v>
      </c>
      <c r="AP52" s="389"/>
      <c r="AQ52" s="187" t="e">
        <f t="shared" ref="AQ52" si="159">J52+AF52</f>
        <v>#REF!</v>
      </c>
      <c r="AR52" s="187" t="e">
        <f t="shared" ref="AR52" si="160">M52+AI52</f>
        <v>#REF!</v>
      </c>
      <c r="AS52" s="187" t="e">
        <f t="shared" ref="AS52" si="161">Q52+AM52</f>
        <v>#REF!</v>
      </c>
      <c r="AT52" s="187" t="e">
        <f t="shared" ref="AT52" si="162">R52+AN52</f>
        <v>#REF!</v>
      </c>
      <c r="AU52" s="360" t="e">
        <f>AO52/19</f>
        <v>#REF!</v>
      </c>
      <c r="AV52" s="190" t="e">
        <f>AQ52/19</f>
        <v>#REF!</v>
      </c>
      <c r="AW52" s="190" t="e">
        <f>AR52/19</f>
        <v>#REF!</v>
      </c>
      <c r="AX52" s="190" t="e">
        <f>AS52/19</f>
        <v>#REF!</v>
      </c>
      <c r="AY52" s="190" t="e">
        <f>AT52/19</f>
        <v>#REF!</v>
      </c>
      <c r="AZ52" s="214"/>
      <c r="BB52" s="122">
        <v>543</v>
      </c>
      <c r="BC52" s="389"/>
    </row>
    <row r="53" spans="1:55" s="122" customFormat="1" ht="41.25" customHeight="1">
      <c r="A53" s="128"/>
      <c r="B53" s="129" t="s">
        <v>574</v>
      </c>
      <c r="C53" s="130"/>
      <c r="D53" s="140"/>
      <c r="E53" s="79"/>
      <c r="F53" s="99"/>
      <c r="G53" s="165"/>
      <c r="H53" s="236" t="e">
        <f>SUM(LEN(#REF!),LEN(#REF!),LEN(#REF!),LEN(#REF!),(LEN(#REF!)))</f>
        <v>#REF!</v>
      </c>
      <c r="I53" s="185" t="e">
        <f>SUM(I54:I54)</f>
        <v>#REF!</v>
      </c>
      <c r="J53" s="185" t="e">
        <f>SUM(J54:J54)</f>
        <v>#REF!</v>
      </c>
      <c r="K53" s="185" t="e">
        <f>SUM(K54:K54)</f>
        <v>#REF!</v>
      </c>
      <c r="L53" s="185" t="e">
        <f>SUM(L54:L54)</f>
        <v>#REF!</v>
      </c>
      <c r="M53" s="185" t="e">
        <f>SUM(M54:M54)</f>
        <v>#REF!</v>
      </c>
      <c r="N53" s="185" t="e">
        <f>SUM(N54:N54)</f>
        <v>#REF!</v>
      </c>
      <c r="O53" s="185" t="e">
        <f>SUM(O54:O54)</f>
        <v>#REF!</v>
      </c>
      <c r="P53" s="185" t="e">
        <f>SUM(P54:P54)</f>
        <v>#REF!</v>
      </c>
      <c r="Q53" s="185" t="e">
        <f>SUM(Q54:Q54)</f>
        <v>#REF!</v>
      </c>
      <c r="R53" s="185" t="e">
        <f>SUM(R54:R54)</f>
        <v>#REF!</v>
      </c>
      <c r="S53" s="190" t="e">
        <f t="shared" ref="S53:AB53" si="163">I53/4</f>
        <v>#REF!</v>
      </c>
      <c r="T53" s="190" t="e">
        <f t="shared" si="163"/>
        <v>#REF!</v>
      </c>
      <c r="U53" s="190" t="e">
        <f t="shared" si="163"/>
        <v>#REF!</v>
      </c>
      <c r="V53" s="190" t="e">
        <f t="shared" si="163"/>
        <v>#REF!</v>
      </c>
      <c r="W53" s="190" t="e">
        <f t="shared" si="163"/>
        <v>#REF!</v>
      </c>
      <c r="X53" s="190" t="e">
        <f t="shared" si="163"/>
        <v>#REF!</v>
      </c>
      <c r="Y53" s="190" t="e">
        <f t="shared" si="163"/>
        <v>#REF!</v>
      </c>
      <c r="Z53" s="190" t="e">
        <f t="shared" si="163"/>
        <v>#REF!</v>
      </c>
      <c r="AA53" s="190" t="e">
        <f t="shared" si="163"/>
        <v>#REF!</v>
      </c>
      <c r="AB53" s="190" t="e">
        <f t="shared" si="163"/>
        <v>#REF!</v>
      </c>
      <c r="AC53" s="165"/>
      <c r="AD53" s="185" t="e">
        <f>SUM(AD54:AD54)</f>
        <v>#REF!</v>
      </c>
      <c r="AE53" s="185" t="e">
        <f>SUM(AE54:AE54)</f>
        <v>#REF!</v>
      </c>
      <c r="AF53" s="185" t="e">
        <f>SUM(AF54:AF54)</f>
        <v>#REF!</v>
      </c>
      <c r="AG53" s="185" t="e">
        <f>SUM(AG54:AG54)</f>
        <v>#REF!</v>
      </c>
      <c r="AH53" s="185" t="e">
        <f>SUM(AH54:AH54)</f>
        <v>#REF!</v>
      </c>
      <c r="AI53" s="226" t="e">
        <f>SUM(AI54:AI54)</f>
        <v>#REF!</v>
      </c>
      <c r="AJ53" s="185" t="e">
        <f>SUM(AJ54:AJ54)</f>
        <v>#REF!</v>
      </c>
      <c r="AK53" s="185" t="e">
        <f>SUM(AK54:AK54)</f>
        <v>#REF!</v>
      </c>
      <c r="AL53" s="185" t="e">
        <f>SUM(AL54:AL54)</f>
        <v>#REF!</v>
      </c>
      <c r="AM53" s="185" t="e">
        <f>SUM(AM54:AM54)</f>
        <v>#REF!</v>
      </c>
      <c r="AN53" s="347" t="e">
        <f>SUM(AN54:AN54)</f>
        <v>#REF!</v>
      </c>
      <c r="AO53" s="348" t="e">
        <f t="shared" ref="AO53:AO55" si="164">I53+AE53</f>
        <v>#REF!</v>
      </c>
      <c r="AP53" s="389"/>
      <c r="AQ53" s="187" t="e">
        <f t="shared" ref="AQ53:AQ55" si="165">J53+AF53</f>
        <v>#REF!</v>
      </c>
      <c r="AR53" s="187" t="e">
        <f t="shared" ref="AR53:AR55" si="166">M53+AI53</f>
        <v>#REF!</v>
      </c>
      <c r="AS53" s="187" t="e">
        <f t="shared" ref="AS53:AS55" si="167">Q53+AM53</f>
        <v>#REF!</v>
      </c>
      <c r="AT53" s="187" t="e">
        <f t="shared" ref="AT53:AT55" si="168">R53+AN53</f>
        <v>#REF!</v>
      </c>
      <c r="AU53" s="360" t="e">
        <f>AO53/5</f>
        <v>#REF!</v>
      </c>
      <c r="AV53" s="190" t="e">
        <f>AQ53/5</f>
        <v>#REF!</v>
      </c>
      <c r="AW53" s="190" t="e">
        <f>AR53/5</f>
        <v>#REF!</v>
      </c>
      <c r="AX53" s="190" t="e">
        <f>AS53/5</f>
        <v>#REF!</v>
      </c>
      <c r="AY53" s="190" t="e">
        <f>AT53/5</f>
        <v>#REF!</v>
      </c>
      <c r="AZ53" s="214"/>
      <c r="BB53" s="122">
        <v>179</v>
      </c>
      <c r="BC53" s="389"/>
    </row>
    <row r="54" spans="1:55" s="122" customFormat="1" ht="41.25" customHeight="1">
      <c r="A54" s="124">
        <v>1</v>
      </c>
      <c r="B54" s="139" t="s">
        <v>330</v>
      </c>
      <c r="C54" s="126" t="s">
        <v>39</v>
      </c>
      <c r="D54" s="120" t="s">
        <v>320</v>
      </c>
      <c r="E54" s="155" t="s">
        <v>545</v>
      </c>
      <c r="F54" s="97"/>
      <c r="G54" s="157" t="s">
        <v>30</v>
      </c>
      <c r="H54" s="236" t="e">
        <f>SUM(LEN(#REF!),LEN(#REF!),LEN(#REF!),LEN(#REF!),(LEN(#REF!)))</f>
        <v>#REF!</v>
      </c>
      <c r="I54" s="185" t="e">
        <f t="shared" ref="I54" si="169">H54+K54</f>
        <v>#REF!</v>
      </c>
      <c r="J54" s="185" t="e">
        <f>SUM(LEN(#REF!),LEN(#REF!),LEN(#REF!),LEN(#REF!),(LEN(#REF!)))</f>
        <v>#REF!</v>
      </c>
      <c r="K54" s="185" t="e">
        <f>SUM(LEN(#REF!),LEN(#REF!),LEN(#REF!),LEN(#REF!),(LEN(#REF!)))</f>
        <v>#REF!</v>
      </c>
      <c r="L54" s="185" t="e">
        <f>SUM(LEN(#REF!),LEN(#REF!),LEN(#REF!),LEN(#REF!),(LEN(#REF!)))</f>
        <v>#REF!</v>
      </c>
      <c r="M54" s="185" t="e">
        <f>SUM(LEN(#REF!),LEN(#REF!),LEN(#REF!),LEN(#REF!),(LEN(#REF!)))</f>
        <v>#REF!</v>
      </c>
      <c r="N54" s="185" t="e">
        <f>SUM(LEN(#REF!),LEN(#REF!),LEN(#REF!),LEN(#REF!),(LEN(#REF!)))</f>
        <v>#REF!</v>
      </c>
      <c r="O54" s="185" t="e">
        <f>SUM(LEN(#REF!),LEN(#REF!),LEN(#REF!),LEN(#REF!),(LEN(#REF!)))</f>
        <v>#REF!</v>
      </c>
      <c r="P54" s="185" t="e">
        <f>SUM(LEN(#REF!),LEN(#REF!),LEN(#REF!),LEN(#REF!),(LEN(#REF!)))</f>
        <v>#REF!</v>
      </c>
      <c r="Q54" s="185" t="e">
        <f t="shared" ref="Q54" si="170">SUM(N54:P54)</f>
        <v>#REF!</v>
      </c>
      <c r="R54" s="185" t="e">
        <f>SUM(LEN(#REF!),LEN(#REF!),LEN(#REF!),LEN(#REF!),(LEN(#REF!)))</f>
        <v>#REF!</v>
      </c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57"/>
      <c r="AD54" s="228" t="e">
        <f>SUM(LEN(#REF!),LEN(#REF!),LEN(#REF!),LEN(#REF!),LEN(#REF!))</f>
        <v>#REF!</v>
      </c>
      <c r="AE54" s="185" t="e">
        <f t="shared" ref="AE54" si="171">AD54+AG54</f>
        <v>#REF!</v>
      </c>
      <c r="AF54" s="185" t="e">
        <f>SUM(LEN(#REF!),LEN(#REF!),LEN(#REF!),LEN(#REF!),(LEN(#REF!)))</f>
        <v>#REF!</v>
      </c>
      <c r="AG54" s="185" t="e">
        <f>SUM(LEN(#REF!),LEN(#REF!),LEN(#REF!),LEN(#REF!),LEN(#REF!))</f>
        <v>#REF!</v>
      </c>
      <c r="AH54" s="185" t="e">
        <f>SUM(LEN(#REF!),LEN(#REF!),LEN(#REF!),LEN(#REF!),(LEN(#REF!)))</f>
        <v>#REF!</v>
      </c>
      <c r="AI54" s="226" t="e">
        <f>SUM(LEN(#REF!),LEN(#REF!),LEN(#REF!),LEN(#REF!),(LEN(#REF!)))</f>
        <v>#REF!</v>
      </c>
      <c r="AJ54" s="214" t="e">
        <f>SUM(LEN(#REF!),LEN(#REF!),LEN(#REF!),LEN(#REF!),(LEN(#REF!)))</f>
        <v>#REF!</v>
      </c>
      <c r="AK54" s="214" t="e">
        <f>SUM(LEN(#REF!),LEN(#REF!),LEN(#REF!),LEN(#REF!),(LEN(#REF!)))</f>
        <v>#REF!</v>
      </c>
      <c r="AL54" s="214" t="e">
        <f>SUM(LEN(#REF!),LEN(#REF!),LEN(#REF!),LEN(#REF!),(LEN(#REF!)))</f>
        <v>#REF!</v>
      </c>
      <c r="AM54" s="185" t="e">
        <f t="shared" ref="AM54" si="172">SUM(AJ54:AL54)</f>
        <v>#REF!</v>
      </c>
      <c r="AN54" s="347" t="e">
        <f>SUM(LEN(#REF!),LEN(#REF!),LEN(#REF!),LEN(#REF!),(LEN(#REF!)))</f>
        <v>#REF!</v>
      </c>
      <c r="AO54" s="348" t="e">
        <f t="shared" si="164"/>
        <v>#REF!</v>
      </c>
      <c r="AP54" s="389" t="e">
        <f>AO54</f>
        <v>#REF!</v>
      </c>
      <c r="AQ54" s="187" t="e">
        <f t="shared" si="165"/>
        <v>#REF!</v>
      </c>
      <c r="AR54" s="187" t="e">
        <f t="shared" si="166"/>
        <v>#REF!</v>
      </c>
      <c r="AS54" s="187" t="e">
        <f t="shared" si="167"/>
        <v>#REF!</v>
      </c>
      <c r="AT54" s="187" t="e">
        <f t="shared" si="168"/>
        <v>#REF!</v>
      </c>
      <c r="AU54" s="360"/>
      <c r="AV54" s="190"/>
      <c r="AW54" s="190"/>
      <c r="AX54" s="190"/>
      <c r="AY54" s="190"/>
      <c r="AZ54" s="214"/>
      <c r="BB54" s="122">
        <v>0</v>
      </c>
      <c r="BC54" s="389">
        <f>BB54</f>
        <v>0</v>
      </c>
    </row>
    <row r="55" spans="1:55" s="122" customFormat="1" ht="41.25" customHeight="1">
      <c r="A55" s="128"/>
      <c r="B55" s="129" t="s">
        <v>573</v>
      </c>
      <c r="C55" s="130"/>
      <c r="D55" s="140"/>
      <c r="E55" s="79"/>
      <c r="F55" s="99"/>
      <c r="G55" s="165"/>
      <c r="H55" s="236" t="e">
        <f>SUM(LEN(#REF!),LEN(#REF!),LEN(#REF!),LEN(#REF!),(LEN(#REF!)))</f>
        <v>#REF!</v>
      </c>
      <c r="I55" s="185" t="e">
        <f>SUM(#REF!)</f>
        <v>#REF!</v>
      </c>
      <c r="J55" s="185" t="e">
        <f>SUM(#REF!)</f>
        <v>#REF!</v>
      </c>
      <c r="K55" s="185" t="e">
        <f>SUM(#REF!)</f>
        <v>#REF!</v>
      </c>
      <c r="L55" s="185" t="e">
        <f>SUM(#REF!)</f>
        <v>#REF!</v>
      </c>
      <c r="M55" s="185" t="e">
        <f>SUM(#REF!)</f>
        <v>#REF!</v>
      </c>
      <c r="N55" s="185" t="e">
        <f>SUM(#REF!)</f>
        <v>#REF!</v>
      </c>
      <c r="O55" s="185" t="e">
        <f>SUM(#REF!)</f>
        <v>#REF!</v>
      </c>
      <c r="P55" s="185" t="e">
        <f>SUM(#REF!)</f>
        <v>#REF!</v>
      </c>
      <c r="Q55" s="185" t="e">
        <f>SUM(#REF!)</f>
        <v>#REF!</v>
      </c>
      <c r="R55" s="185" t="e">
        <f>SUM(#REF!)</f>
        <v>#REF!</v>
      </c>
      <c r="S55" s="190" t="e">
        <f t="shared" ref="S55:AB55" si="173">I55/4</f>
        <v>#REF!</v>
      </c>
      <c r="T55" s="190" t="e">
        <f t="shared" si="173"/>
        <v>#REF!</v>
      </c>
      <c r="U55" s="190" t="e">
        <f t="shared" si="173"/>
        <v>#REF!</v>
      </c>
      <c r="V55" s="190" t="e">
        <f t="shared" si="173"/>
        <v>#REF!</v>
      </c>
      <c r="W55" s="190" t="e">
        <f t="shared" si="173"/>
        <v>#REF!</v>
      </c>
      <c r="X55" s="190" t="e">
        <f t="shared" si="173"/>
        <v>#REF!</v>
      </c>
      <c r="Y55" s="190" t="e">
        <f t="shared" si="173"/>
        <v>#REF!</v>
      </c>
      <c r="Z55" s="190" t="e">
        <f t="shared" si="173"/>
        <v>#REF!</v>
      </c>
      <c r="AA55" s="190" t="e">
        <f t="shared" si="173"/>
        <v>#REF!</v>
      </c>
      <c r="AB55" s="190" t="e">
        <f t="shared" si="173"/>
        <v>#REF!</v>
      </c>
      <c r="AC55" s="165"/>
      <c r="AD55" s="185" t="e">
        <f>SUM(#REF!)</f>
        <v>#REF!</v>
      </c>
      <c r="AE55" s="185" t="e">
        <f>SUM(#REF!)</f>
        <v>#REF!</v>
      </c>
      <c r="AF55" s="185" t="e">
        <f>SUM(#REF!)</f>
        <v>#REF!</v>
      </c>
      <c r="AG55" s="185" t="e">
        <f>SUM(#REF!)</f>
        <v>#REF!</v>
      </c>
      <c r="AH55" s="185" t="e">
        <f>SUM(#REF!)</f>
        <v>#REF!</v>
      </c>
      <c r="AI55" s="226" t="e">
        <f>SUM(#REF!)</f>
        <v>#REF!</v>
      </c>
      <c r="AJ55" s="185" t="e">
        <f>SUM(#REF!)</f>
        <v>#REF!</v>
      </c>
      <c r="AK55" s="185" t="e">
        <f>SUM(#REF!)</f>
        <v>#REF!</v>
      </c>
      <c r="AL55" s="185" t="e">
        <f>SUM(#REF!)</f>
        <v>#REF!</v>
      </c>
      <c r="AM55" s="185" t="e">
        <f>SUM(#REF!)</f>
        <v>#REF!</v>
      </c>
      <c r="AN55" s="347" t="e">
        <f>SUM(#REF!)</f>
        <v>#REF!</v>
      </c>
      <c r="AO55" s="348" t="e">
        <f t="shared" si="164"/>
        <v>#REF!</v>
      </c>
      <c r="AP55" s="389"/>
      <c r="AQ55" s="187" t="e">
        <f t="shared" si="165"/>
        <v>#REF!</v>
      </c>
      <c r="AR55" s="187" t="e">
        <f t="shared" si="166"/>
        <v>#REF!</v>
      </c>
      <c r="AS55" s="187" t="e">
        <f t="shared" si="167"/>
        <v>#REF!</v>
      </c>
      <c r="AT55" s="187" t="e">
        <f t="shared" si="168"/>
        <v>#REF!</v>
      </c>
      <c r="AU55" s="360" t="e">
        <f>AO55/4</f>
        <v>#REF!</v>
      </c>
      <c r="AV55" s="190" t="e">
        <f>AQ55/4</f>
        <v>#REF!</v>
      </c>
      <c r="AW55" s="190" t="e">
        <f>AR55/4</f>
        <v>#REF!</v>
      </c>
      <c r="AX55" s="190" t="e">
        <f>AS55/4</f>
        <v>#REF!</v>
      </c>
      <c r="AY55" s="190" t="e">
        <f>AT55/4</f>
        <v>#REF!</v>
      </c>
      <c r="AZ55" s="214"/>
      <c r="BB55" s="122">
        <v>96</v>
      </c>
      <c r="BC55" s="389"/>
    </row>
    <row r="56" spans="1:55" s="122" customFormat="1" ht="41.25" customHeight="1">
      <c r="A56" s="133"/>
      <c r="B56" s="134" t="s">
        <v>575</v>
      </c>
      <c r="C56" s="143"/>
      <c r="D56" s="137"/>
      <c r="E56" s="466"/>
      <c r="F56" s="117"/>
      <c r="G56" s="168"/>
      <c r="H56" s="236" t="e">
        <f>SUM(LEN(#REF!),LEN(#REF!),LEN(#REF!),LEN(#REF!),(LEN(#REF!)))</f>
        <v>#REF!</v>
      </c>
      <c r="I56" s="185" t="e">
        <f>#REF!+#REF!+#REF!+#REF!+#REF!+#REF!+#REF!+#REF!+#REF!+#REF!+#REF!+#REF!+#REF!+#REF!+#REF!+#REF!+#REF!+#REF!+#REF!+#REF!</f>
        <v>#REF!</v>
      </c>
      <c r="J56" s="185" t="e">
        <f>#REF!+#REF!+#REF!+#REF!+#REF!+#REF!+#REF!+#REF!+#REF!+#REF!+#REF!+#REF!+#REF!+#REF!+#REF!+#REF!+#REF!+#REF!+#REF!+#REF!</f>
        <v>#REF!</v>
      </c>
      <c r="K56" s="185" t="e">
        <f>#REF!+#REF!+#REF!+#REF!+#REF!+#REF!+#REF!+#REF!+#REF!+#REF!+#REF!+#REF!+#REF!+#REF!+#REF!+#REF!+#REF!+#REF!+#REF!+#REF!</f>
        <v>#REF!</v>
      </c>
      <c r="L56" s="185" t="e">
        <f>#REF!+#REF!+#REF!+#REF!+#REF!+#REF!+#REF!+#REF!+#REF!+#REF!+#REF!+#REF!+#REF!+#REF!+#REF!+#REF!+#REF!+#REF!+#REF!+#REF!</f>
        <v>#REF!</v>
      </c>
      <c r="M56" s="185" t="e">
        <f>#REF!+#REF!+#REF!+#REF!+#REF!+#REF!+#REF!+#REF!+#REF!+#REF!+#REF!+#REF!+#REF!+#REF!+#REF!+#REF!+#REF!+#REF!+#REF!+#REF!</f>
        <v>#REF!</v>
      </c>
      <c r="N56" s="185" t="e">
        <f>#REF!+#REF!+#REF!+#REF!+#REF!+#REF!+#REF!+#REF!+#REF!+#REF!+#REF!+#REF!+#REF!+#REF!+#REF!+#REF!+#REF!+#REF!+#REF!+#REF!</f>
        <v>#REF!</v>
      </c>
      <c r="O56" s="185" t="e">
        <f>#REF!+#REF!+#REF!+#REF!+#REF!+#REF!+#REF!+#REF!+#REF!+#REF!+#REF!+#REF!+#REF!+#REF!+#REF!+#REF!+#REF!+#REF!+#REF!+#REF!</f>
        <v>#REF!</v>
      </c>
      <c r="P56" s="185" t="e">
        <f>#REF!+#REF!+#REF!+#REF!+#REF!+#REF!+#REF!+#REF!+#REF!+#REF!+#REF!+#REF!+#REF!+#REF!+#REF!+#REF!+#REF!+#REF!+#REF!+#REF!</f>
        <v>#REF!</v>
      </c>
      <c r="Q56" s="185" t="e">
        <f>#REF!+#REF!+#REF!+#REF!+#REF!+#REF!+#REF!+#REF!+#REF!+#REF!+#REF!+#REF!+#REF!+#REF!+#REF!+#REF!+#REF!+#REF!+#REF!+#REF!</f>
        <v>#REF!</v>
      </c>
      <c r="R56" s="185" t="e">
        <f>#REF!+#REF!+#REF!+#REF!+#REF!+#REF!+#REF!+#REF!+#REF!+#REF!+#REF!+#REF!+#REF!+#REF!+#REF!+#REF!+#REF!+#REF!+#REF!+#REF!</f>
        <v>#REF!</v>
      </c>
      <c r="S56" s="190" t="e">
        <f t="shared" ref="S56:AB56" si="174">I56/18</f>
        <v>#REF!</v>
      </c>
      <c r="T56" s="190" t="e">
        <f t="shared" si="174"/>
        <v>#REF!</v>
      </c>
      <c r="U56" s="190" t="e">
        <f t="shared" si="174"/>
        <v>#REF!</v>
      </c>
      <c r="V56" s="190" t="e">
        <f t="shared" si="174"/>
        <v>#REF!</v>
      </c>
      <c r="W56" s="190" t="e">
        <f t="shared" si="174"/>
        <v>#REF!</v>
      </c>
      <c r="X56" s="190" t="e">
        <f t="shared" si="174"/>
        <v>#REF!</v>
      </c>
      <c r="Y56" s="190" t="e">
        <f t="shared" si="174"/>
        <v>#REF!</v>
      </c>
      <c r="Z56" s="190" t="e">
        <f t="shared" si="174"/>
        <v>#REF!</v>
      </c>
      <c r="AA56" s="190" t="e">
        <f t="shared" si="174"/>
        <v>#REF!</v>
      </c>
      <c r="AB56" s="190" t="e">
        <f t="shared" si="174"/>
        <v>#REF!</v>
      </c>
      <c r="AC56" s="168"/>
      <c r="AD56" s="185" t="e">
        <f>#REF!+#REF!+#REF!+#REF!+#REF!+#REF!+#REF!+#REF!+#REF!+#REF!+#REF!+#REF!+#REF!+#REF!+#REF!+#REF!+#REF!+#REF!+#REF!+#REF!</f>
        <v>#REF!</v>
      </c>
      <c r="AE56" s="185" t="e">
        <f>#REF!+#REF!+#REF!+#REF!+#REF!+#REF!+#REF!+#REF!+#REF!+#REF!+#REF!+#REF!+#REF!+#REF!+#REF!+#REF!+#REF!+#REF!+#REF!+#REF!</f>
        <v>#REF!</v>
      </c>
      <c r="AF56" s="185" t="e">
        <f>#REF!+#REF!+#REF!+#REF!+#REF!+#REF!+#REF!+#REF!+#REF!+#REF!+#REF!+#REF!+#REF!+#REF!+#REF!+#REF!+#REF!+#REF!+#REF!+#REF!</f>
        <v>#REF!</v>
      </c>
      <c r="AG56" s="185" t="e">
        <f>#REF!+#REF!+#REF!+#REF!+#REF!+#REF!+#REF!+#REF!+#REF!+#REF!+#REF!+#REF!+#REF!+#REF!+#REF!+#REF!+#REF!+#REF!+#REF!+#REF!</f>
        <v>#REF!</v>
      </c>
      <c r="AH56" s="185" t="e">
        <f>#REF!+#REF!+#REF!+#REF!+#REF!+#REF!+#REF!+#REF!+#REF!+#REF!+#REF!+#REF!+#REF!+#REF!+#REF!+#REF!+#REF!+#REF!+#REF!+#REF!</f>
        <v>#REF!</v>
      </c>
      <c r="AI56" s="226" t="e">
        <f>#REF!+#REF!+#REF!+#REF!+#REF!+#REF!+#REF!+#REF!+#REF!+#REF!+#REF!+#REF!+#REF!+#REF!+#REF!+#REF!+#REF!+#REF!+#REF!+#REF!</f>
        <v>#REF!</v>
      </c>
      <c r="AJ56" s="185" t="e">
        <f>#REF!+#REF!+#REF!+#REF!+#REF!+#REF!+#REF!+#REF!+#REF!+#REF!+#REF!+#REF!+#REF!+#REF!+#REF!+#REF!+#REF!+#REF!+#REF!+#REF!</f>
        <v>#REF!</v>
      </c>
      <c r="AK56" s="185" t="e">
        <f>#REF!+#REF!+#REF!+#REF!+#REF!+#REF!+#REF!+#REF!+#REF!+#REF!+#REF!+#REF!+#REF!+#REF!+#REF!+#REF!+#REF!+#REF!+#REF!+#REF!</f>
        <v>#REF!</v>
      </c>
      <c r="AL56" s="185" t="e">
        <f>#REF!+#REF!+#REF!+#REF!+#REF!+#REF!+#REF!+#REF!+#REF!+#REF!+#REF!+#REF!+#REF!+#REF!+#REF!+#REF!+#REF!+#REF!+#REF!+#REF!</f>
        <v>#REF!</v>
      </c>
      <c r="AM56" s="185" t="e">
        <f>#REF!+#REF!+#REF!+#REF!+#REF!+#REF!+#REF!+#REF!+#REF!+#REF!+#REF!+#REF!+#REF!+#REF!+#REF!+#REF!+#REF!+#REF!+#REF!+#REF!</f>
        <v>#REF!</v>
      </c>
      <c r="AN56" s="347" t="e">
        <f>#REF!+#REF!+#REF!+#REF!+#REF!+#REF!+#REF!+#REF!+#REF!+#REF!+#REF!+#REF!+#REF!+#REF!+#REF!+#REF!+#REF!+#REF!+#REF!+#REF!</f>
        <v>#REF!</v>
      </c>
      <c r="AO56" s="348" t="e">
        <f t="shared" ref="AO56" si="175">I56+AE56</f>
        <v>#REF!</v>
      </c>
      <c r="AP56" s="389"/>
      <c r="AQ56" s="187" t="e">
        <f t="shared" ref="AQ56" si="176">J56+AF56</f>
        <v>#REF!</v>
      </c>
      <c r="AR56" s="187" t="e">
        <f t="shared" ref="AR56" si="177">M56+AI56</f>
        <v>#REF!</v>
      </c>
      <c r="AS56" s="187" t="e">
        <f t="shared" ref="AS56" si="178">Q56+AM56</f>
        <v>#REF!</v>
      </c>
      <c r="AT56" s="187" t="e">
        <f t="shared" ref="AT56" si="179">R56+AN56</f>
        <v>#REF!</v>
      </c>
      <c r="AU56" s="360" t="e">
        <f>AO56/26</f>
        <v>#REF!</v>
      </c>
      <c r="AV56" s="190" t="e">
        <f>AQ56/26</f>
        <v>#REF!</v>
      </c>
      <c r="AW56" s="190" t="e">
        <f>AR56/26</f>
        <v>#REF!</v>
      </c>
      <c r="AX56" s="190" t="e">
        <f>AS56/26</f>
        <v>#REF!</v>
      </c>
      <c r="AY56" s="190" t="e">
        <f>AT56/26</f>
        <v>#REF!</v>
      </c>
      <c r="AZ56" s="214"/>
      <c r="BB56" s="122">
        <v>380</v>
      </c>
      <c r="BC56" s="389"/>
    </row>
    <row r="57" spans="1:55" s="122" customFormat="1" ht="41.25" customHeight="1">
      <c r="A57" s="133"/>
      <c r="B57" s="134" t="s">
        <v>576</v>
      </c>
      <c r="C57" s="143"/>
      <c r="D57" s="137"/>
      <c r="E57" s="466"/>
      <c r="F57" s="117"/>
      <c r="G57" s="168"/>
      <c r="H57" s="236" t="e">
        <f>SUM(LEN(#REF!),LEN(#REF!),LEN(#REF!),LEN(#REF!),(LEN(#REF!)))</f>
        <v>#REF!</v>
      </c>
      <c r="I57" s="185" t="e">
        <f>I58+I60+I62+I65+I66+I70+I73+I76</f>
        <v>#REF!</v>
      </c>
      <c r="J57" s="185" t="e">
        <f>J58+J60+J62+J65+J66+J70+J73+J76</f>
        <v>#REF!</v>
      </c>
      <c r="K57" s="185" t="e">
        <f>K58+K60+K62+K65+K66+K70+K73+K76</f>
        <v>#REF!</v>
      </c>
      <c r="L57" s="185" t="e">
        <f>L58+L60+L62+L65+L66+L70+L73+L76</f>
        <v>#REF!</v>
      </c>
      <c r="M57" s="185" t="e">
        <f>M58+M60+M62+M65+M66+M70+M73+M76</f>
        <v>#REF!</v>
      </c>
      <c r="N57" s="185" t="e">
        <f>N58+N60+N62+N65+N66+N70+N73+N76</f>
        <v>#REF!</v>
      </c>
      <c r="O57" s="185" t="e">
        <f>O58+O60+O62+O65+O66+O70+O73+O76</f>
        <v>#REF!</v>
      </c>
      <c r="P57" s="185" t="e">
        <f>P58+P60+P62+P65+P66+P70+P73+P76</f>
        <v>#REF!</v>
      </c>
      <c r="Q57" s="185" t="e">
        <f>Q58+Q60+Q62+Q65+Q66+Q70+Q73+Q76</f>
        <v>#REF!</v>
      </c>
      <c r="R57" s="185" t="e">
        <f>R58+R60+R62+R65+R66+R70+R73+R76</f>
        <v>#REF!</v>
      </c>
      <c r="S57" s="190" t="e">
        <f t="shared" ref="S57:AB57" si="180">I57/30</f>
        <v>#REF!</v>
      </c>
      <c r="T57" s="190" t="e">
        <f t="shared" si="180"/>
        <v>#REF!</v>
      </c>
      <c r="U57" s="190" t="e">
        <f t="shared" si="180"/>
        <v>#REF!</v>
      </c>
      <c r="V57" s="190" t="e">
        <f t="shared" si="180"/>
        <v>#REF!</v>
      </c>
      <c r="W57" s="190" t="e">
        <f t="shared" si="180"/>
        <v>#REF!</v>
      </c>
      <c r="X57" s="190" t="e">
        <f t="shared" si="180"/>
        <v>#REF!</v>
      </c>
      <c r="Y57" s="190" t="e">
        <f t="shared" si="180"/>
        <v>#REF!</v>
      </c>
      <c r="Z57" s="190" t="e">
        <f t="shared" si="180"/>
        <v>#REF!</v>
      </c>
      <c r="AA57" s="190" t="e">
        <f t="shared" si="180"/>
        <v>#REF!</v>
      </c>
      <c r="AB57" s="190" t="e">
        <f t="shared" si="180"/>
        <v>#REF!</v>
      </c>
      <c r="AC57" s="168"/>
      <c r="AD57" s="185" t="e">
        <f>AD58+AD60+AD62+AD65+AD66+AD70+AD73+AD76</f>
        <v>#REF!</v>
      </c>
      <c r="AE57" s="185" t="e">
        <f>AE58+AE60+AE62+AE65+AE66+AE70+AE73+AE76</f>
        <v>#REF!</v>
      </c>
      <c r="AF57" s="185" t="e">
        <f>AF58+AF60+AF62+AF65+AF66+AF70+AF73+AF76</f>
        <v>#REF!</v>
      </c>
      <c r="AG57" s="185" t="e">
        <f>AG58+AG60+AG62+AG65+AG66+AG70+AG73+AG76</f>
        <v>#REF!</v>
      </c>
      <c r="AH57" s="185" t="e">
        <f>AH58+AH60+AH62+AH65+AH66+AH70+AH73+AH76</f>
        <v>#REF!</v>
      </c>
      <c r="AI57" s="226" t="e">
        <f>AI58+AI60+AI62+AI65+AI66+AI70+AI73+AI76</f>
        <v>#REF!</v>
      </c>
      <c r="AJ57" s="185" t="e">
        <f>AJ58+AJ60+AJ62+AJ65+AJ66+AJ70+AJ73+AJ76</f>
        <v>#REF!</v>
      </c>
      <c r="AK57" s="185" t="e">
        <f>AK58+AK60+AK62+AK65+AK66+AK70+AK73+AK76</f>
        <v>#REF!</v>
      </c>
      <c r="AL57" s="185" t="e">
        <f>AL58+AL60+AL62+AL65+AL66+AL70+AL73+AL76</f>
        <v>#REF!</v>
      </c>
      <c r="AM57" s="185" t="e">
        <f>AM58+AM60+AM62+AM65+AM66+AM70+AM73+AM76</f>
        <v>#REF!</v>
      </c>
      <c r="AN57" s="347" t="e">
        <f>AN58+AN60+AN62+AN65+AN66+AN70+AN73+AN76</f>
        <v>#REF!</v>
      </c>
      <c r="AO57" s="348" t="e">
        <f t="shared" ref="AO57:AO58" si="181">I57+AE57</f>
        <v>#REF!</v>
      </c>
      <c r="AP57" s="389"/>
      <c r="AQ57" s="187" t="e">
        <f t="shared" ref="AQ57:AQ58" si="182">J57+AF57</f>
        <v>#REF!</v>
      </c>
      <c r="AR57" s="187" t="e">
        <f t="shared" ref="AR57:AR58" si="183">M57+AI57</f>
        <v>#REF!</v>
      </c>
      <c r="AS57" s="187" t="e">
        <f t="shared" ref="AS57:AS58" si="184">Q57+AM57</f>
        <v>#REF!</v>
      </c>
      <c r="AT57" s="187" t="e">
        <f t="shared" ref="AT57:AT58" si="185">R57+AN57</f>
        <v>#REF!</v>
      </c>
      <c r="AU57" s="360" t="e">
        <f>AO57/39</f>
        <v>#REF!</v>
      </c>
      <c r="AV57" s="190" t="e">
        <f>AQ57/39</f>
        <v>#REF!</v>
      </c>
      <c r="AW57" s="190" t="e">
        <f>AR57/39</f>
        <v>#REF!</v>
      </c>
      <c r="AX57" s="190" t="e">
        <f>AS57/39</f>
        <v>#REF!</v>
      </c>
      <c r="AY57" s="190" t="e">
        <f>AT57/39</f>
        <v>#REF!</v>
      </c>
      <c r="AZ57" s="214"/>
      <c r="BB57" s="122">
        <v>660</v>
      </c>
      <c r="BC57" s="389"/>
    </row>
    <row r="58" spans="1:55" s="122" customFormat="1" ht="41.25" customHeight="1">
      <c r="A58" s="128"/>
      <c r="B58" s="129" t="s">
        <v>577</v>
      </c>
      <c r="C58" s="130"/>
      <c r="D58" s="140"/>
      <c r="E58" s="79"/>
      <c r="F58" s="99"/>
      <c r="G58" s="165"/>
      <c r="H58" s="185" t="e">
        <f>SUM(#REF!)</f>
        <v>#REF!</v>
      </c>
      <c r="I58" s="185" t="e">
        <f>SUM(#REF!)</f>
        <v>#REF!</v>
      </c>
      <c r="J58" s="185" t="e">
        <f>SUM(#REF!)</f>
        <v>#REF!</v>
      </c>
      <c r="K58" s="185" t="e">
        <f>SUM(#REF!)</f>
        <v>#REF!</v>
      </c>
      <c r="L58" s="185" t="e">
        <f>SUM(#REF!)</f>
        <v>#REF!</v>
      </c>
      <c r="M58" s="185" t="e">
        <f>SUM(#REF!)</f>
        <v>#REF!</v>
      </c>
      <c r="N58" s="185" t="e">
        <f>SUM(#REF!)</f>
        <v>#REF!</v>
      </c>
      <c r="O58" s="185" t="e">
        <f>SUM(#REF!)</f>
        <v>#REF!</v>
      </c>
      <c r="P58" s="185" t="e">
        <f>SUM(#REF!)</f>
        <v>#REF!</v>
      </c>
      <c r="Q58" s="185" t="e">
        <f>SUM(#REF!)</f>
        <v>#REF!</v>
      </c>
      <c r="R58" s="185" t="e">
        <f>SUM(#REF!)</f>
        <v>#REF!</v>
      </c>
      <c r="S58" s="190" t="e">
        <f t="shared" ref="S58:AB58" si="186">I58/4</f>
        <v>#REF!</v>
      </c>
      <c r="T58" s="190" t="e">
        <f t="shared" si="186"/>
        <v>#REF!</v>
      </c>
      <c r="U58" s="190" t="e">
        <f t="shared" si="186"/>
        <v>#REF!</v>
      </c>
      <c r="V58" s="190" t="e">
        <f t="shared" si="186"/>
        <v>#REF!</v>
      </c>
      <c r="W58" s="190" t="e">
        <f t="shared" si="186"/>
        <v>#REF!</v>
      </c>
      <c r="X58" s="190" t="e">
        <f t="shared" si="186"/>
        <v>#REF!</v>
      </c>
      <c r="Y58" s="190" t="e">
        <f t="shared" si="186"/>
        <v>#REF!</v>
      </c>
      <c r="Z58" s="190" t="e">
        <f t="shared" si="186"/>
        <v>#REF!</v>
      </c>
      <c r="AA58" s="190" t="e">
        <f t="shared" si="186"/>
        <v>#REF!</v>
      </c>
      <c r="AB58" s="190" t="e">
        <f t="shared" si="186"/>
        <v>#REF!</v>
      </c>
      <c r="AC58" s="165"/>
      <c r="AD58" s="185" t="e">
        <f>SUM(#REF!)</f>
        <v>#REF!</v>
      </c>
      <c r="AE58" s="185" t="e">
        <f>SUM(#REF!)</f>
        <v>#REF!</v>
      </c>
      <c r="AF58" s="185" t="e">
        <f>SUM(#REF!)</f>
        <v>#REF!</v>
      </c>
      <c r="AG58" s="185" t="e">
        <f>SUM(#REF!)</f>
        <v>#REF!</v>
      </c>
      <c r="AH58" s="185" t="e">
        <f>SUM(#REF!)</f>
        <v>#REF!</v>
      </c>
      <c r="AI58" s="226" t="e">
        <f>SUM(#REF!)</f>
        <v>#REF!</v>
      </c>
      <c r="AJ58" s="185" t="e">
        <f>SUM(#REF!)</f>
        <v>#REF!</v>
      </c>
      <c r="AK58" s="185" t="e">
        <f>SUM(#REF!)</f>
        <v>#REF!</v>
      </c>
      <c r="AL58" s="185" t="e">
        <f>SUM(#REF!)</f>
        <v>#REF!</v>
      </c>
      <c r="AM58" s="185" t="e">
        <f>SUM(#REF!)</f>
        <v>#REF!</v>
      </c>
      <c r="AN58" s="347" t="e">
        <f>SUM(#REF!)</f>
        <v>#REF!</v>
      </c>
      <c r="AO58" s="348" t="e">
        <f t="shared" si="181"/>
        <v>#REF!</v>
      </c>
      <c r="AP58" s="389"/>
      <c r="AQ58" s="187" t="e">
        <f t="shared" si="182"/>
        <v>#REF!</v>
      </c>
      <c r="AR58" s="187" t="e">
        <f t="shared" si="183"/>
        <v>#REF!</v>
      </c>
      <c r="AS58" s="187" t="e">
        <f t="shared" si="184"/>
        <v>#REF!</v>
      </c>
      <c r="AT58" s="187" t="e">
        <f t="shared" si="185"/>
        <v>#REF!</v>
      </c>
      <c r="AU58" s="360" t="e">
        <f>AO58/8</f>
        <v>#REF!</v>
      </c>
      <c r="AV58" s="190" t="e">
        <f>AQ58/8</f>
        <v>#REF!</v>
      </c>
      <c r="AW58" s="190" t="e">
        <f>AR58/8</f>
        <v>#REF!</v>
      </c>
      <c r="AX58" s="190" t="e">
        <f>AS58/8</f>
        <v>#REF!</v>
      </c>
      <c r="AY58" s="190" t="e">
        <f>AT58/8</f>
        <v>#REF!</v>
      </c>
      <c r="AZ58" s="214"/>
      <c r="BB58" s="122">
        <v>28</v>
      </c>
      <c r="BC58" s="389"/>
    </row>
    <row r="59" spans="1:55" s="122" customFormat="1" ht="41.25" customHeight="1">
      <c r="A59" s="132">
        <v>13</v>
      </c>
      <c r="B59" s="118" t="s">
        <v>97</v>
      </c>
      <c r="C59" s="126" t="s">
        <v>121</v>
      </c>
      <c r="D59" s="120"/>
      <c r="E59" s="80" t="s">
        <v>522</v>
      </c>
      <c r="F59" s="82"/>
      <c r="G59" s="166"/>
      <c r="H59" s="236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66"/>
      <c r="AD59" s="228"/>
      <c r="AE59" s="185"/>
      <c r="AF59" s="185"/>
      <c r="AG59" s="185"/>
      <c r="AH59" s="185"/>
      <c r="AI59" s="226"/>
      <c r="AJ59" s="214"/>
      <c r="AK59" s="214"/>
      <c r="AL59" s="214"/>
      <c r="AM59" s="185"/>
      <c r="AN59" s="347"/>
      <c r="AO59" s="348"/>
      <c r="AP59" s="389"/>
      <c r="AQ59" s="187"/>
      <c r="AR59" s="187"/>
      <c r="AS59" s="187"/>
      <c r="AT59" s="187"/>
      <c r="AU59" s="360"/>
      <c r="AV59" s="190"/>
      <c r="AW59" s="190"/>
      <c r="AX59" s="190"/>
      <c r="AY59" s="190"/>
      <c r="AZ59" s="214"/>
      <c r="BC59" s="389"/>
    </row>
    <row r="60" spans="1:55" s="122" customFormat="1" ht="41.25" customHeight="1">
      <c r="A60" s="128"/>
      <c r="B60" s="129" t="s">
        <v>578</v>
      </c>
      <c r="C60" s="130"/>
      <c r="D60" s="140"/>
      <c r="E60" s="79"/>
      <c r="F60" s="99"/>
      <c r="G60" s="165"/>
      <c r="H60" s="185" t="e">
        <f>SUM(#REF!)</f>
        <v>#REF!</v>
      </c>
      <c r="I60" s="185" t="e">
        <f>SUM(#REF!)</f>
        <v>#REF!</v>
      </c>
      <c r="J60" s="185" t="e">
        <f>SUM(#REF!)</f>
        <v>#REF!</v>
      </c>
      <c r="K60" s="185" t="e">
        <f>SUM(#REF!)</f>
        <v>#REF!</v>
      </c>
      <c r="L60" s="185" t="e">
        <f>SUM(#REF!)</f>
        <v>#REF!</v>
      </c>
      <c r="M60" s="185" t="e">
        <f>SUM(#REF!)</f>
        <v>#REF!</v>
      </c>
      <c r="N60" s="185" t="e">
        <f>SUM(#REF!)</f>
        <v>#REF!</v>
      </c>
      <c r="O60" s="185" t="e">
        <f>SUM(#REF!)</f>
        <v>#REF!</v>
      </c>
      <c r="P60" s="185" t="e">
        <f>SUM(#REF!)</f>
        <v>#REF!</v>
      </c>
      <c r="Q60" s="185" t="e">
        <f>SUM(#REF!)</f>
        <v>#REF!</v>
      </c>
      <c r="R60" s="185" t="e">
        <f>SUM(#REF!)</f>
        <v>#REF!</v>
      </c>
      <c r="S60" s="190" t="e">
        <f t="shared" ref="S60:AB60" si="187">I60/5</f>
        <v>#REF!</v>
      </c>
      <c r="T60" s="190" t="e">
        <f t="shared" si="187"/>
        <v>#REF!</v>
      </c>
      <c r="U60" s="190" t="e">
        <f t="shared" si="187"/>
        <v>#REF!</v>
      </c>
      <c r="V60" s="190" t="e">
        <f t="shared" si="187"/>
        <v>#REF!</v>
      </c>
      <c r="W60" s="190" t="e">
        <f t="shared" si="187"/>
        <v>#REF!</v>
      </c>
      <c r="X60" s="190" t="e">
        <f t="shared" si="187"/>
        <v>#REF!</v>
      </c>
      <c r="Y60" s="190" t="e">
        <f t="shared" si="187"/>
        <v>#REF!</v>
      </c>
      <c r="Z60" s="190" t="e">
        <f t="shared" si="187"/>
        <v>#REF!</v>
      </c>
      <c r="AA60" s="190" t="e">
        <f t="shared" si="187"/>
        <v>#REF!</v>
      </c>
      <c r="AB60" s="190" t="e">
        <f t="shared" si="187"/>
        <v>#REF!</v>
      </c>
      <c r="AC60" s="165"/>
      <c r="AD60" s="185" t="e">
        <f>SUM(#REF!)</f>
        <v>#REF!</v>
      </c>
      <c r="AE60" s="185" t="e">
        <f>SUM(#REF!)</f>
        <v>#REF!</v>
      </c>
      <c r="AF60" s="185" t="e">
        <f>SUM(#REF!)</f>
        <v>#REF!</v>
      </c>
      <c r="AG60" s="185" t="e">
        <f>SUM(#REF!)</f>
        <v>#REF!</v>
      </c>
      <c r="AH60" s="185" t="e">
        <f>SUM(#REF!)</f>
        <v>#REF!</v>
      </c>
      <c r="AI60" s="226" t="e">
        <f>SUM(#REF!)</f>
        <v>#REF!</v>
      </c>
      <c r="AJ60" s="185" t="e">
        <f>SUM(#REF!)</f>
        <v>#REF!</v>
      </c>
      <c r="AK60" s="185" t="e">
        <f>SUM(#REF!)</f>
        <v>#REF!</v>
      </c>
      <c r="AL60" s="185" t="e">
        <f>SUM(#REF!)</f>
        <v>#REF!</v>
      </c>
      <c r="AM60" s="185" t="e">
        <f>SUM(#REF!)</f>
        <v>#REF!</v>
      </c>
      <c r="AN60" s="347" t="e">
        <f>SUM(#REF!)</f>
        <v>#REF!</v>
      </c>
      <c r="AO60" s="348" t="e">
        <f>I60+AE60</f>
        <v>#REF!</v>
      </c>
      <c r="AP60" s="389"/>
      <c r="AQ60" s="187" t="e">
        <f>J60+AF60</f>
        <v>#REF!</v>
      </c>
      <c r="AR60" s="187" t="e">
        <f>M60+AI60</f>
        <v>#REF!</v>
      </c>
      <c r="AS60" s="187" t="e">
        <f t="shared" ref="AS60:AT60" si="188">Q60+AM60</f>
        <v>#REF!</v>
      </c>
      <c r="AT60" s="187" t="e">
        <f t="shared" si="188"/>
        <v>#REF!</v>
      </c>
      <c r="AU60" s="360" t="e">
        <f>AO60/5</f>
        <v>#REF!</v>
      </c>
      <c r="AV60" s="190" t="e">
        <f>AQ60/5</f>
        <v>#REF!</v>
      </c>
      <c r="AW60" s="190" t="e">
        <f>AR60/5</f>
        <v>#REF!</v>
      </c>
      <c r="AX60" s="190" t="e">
        <f>AS60/5</f>
        <v>#REF!</v>
      </c>
      <c r="AY60" s="190" t="e">
        <f>AT60/5</f>
        <v>#REF!</v>
      </c>
      <c r="AZ60" s="214"/>
      <c r="BB60" s="122">
        <v>160</v>
      </c>
      <c r="BC60" s="389"/>
    </row>
    <row r="61" spans="1:55" s="122" customFormat="1" ht="41.25" customHeight="1">
      <c r="A61" s="132">
        <v>6</v>
      </c>
      <c r="B61" s="118" t="s">
        <v>523</v>
      </c>
      <c r="C61" s="119" t="s">
        <v>524</v>
      </c>
      <c r="D61" s="120"/>
      <c r="E61" s="80" t="s">
        <v>548</v>
      </c>
      <c r="F61" s="101"/>
      <c r="G61" s="166"/>
      <c r="H61" s="236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66"/>
      <c r="AD61" s="228"/>
      <c r="AE61" s="185"/>
      <c r="AF61" s="185"/>
      <c r="AG61" s="185"/>
      <c r="AH61" s="185"/>
      <c r="AI61" s="226"/>
      <c r="AJ61" s="214"/>
      <c r="AK61" s="214"/>
      <c r="AL61" s="214"/>
      <c r="AM61" s="185"/>
      <c r="AN61" s="347"/>
      <c r="AO61" s="348"/>
      <c r="AP61" s="389"/>
      <c r="AQ61" s="187"/>
      <c r="AR61" s="187"/>
      <c r="AS61" s="187"/>
      <c r="AT61" s="187"/>
      <c r="AU61" s="360"/>
      <c r="AV61" s="190"/>
      <c r="AW61" s="190"/>
      <c r="AX61" s="190"/>
      <c r="AY61" s="190"/>
      <c r="AZ61" s="214"/>
      <c r="BC61" s="389"/>
    </row>
    <row r="62" spans="1:55" s="122" customFormat="1" ht="41.25" customHeight="1">
      <c r="A62" s="128"/>
      <c r="B62" s="550" t="s">
        <v>579</v>
      </c>
      <c r="C62" s="551"/>
      <c r="D62" s="140"/>
      <c r="E62" s="79"/>
      <c r="F62" s="99"/>
      <c r="G62" s="165"/>
      <c r="H62" s="236" t="e">
        <f>SUM(LEN(#REF!),LEN(#REF!),LEN(#REF!),LEN(#REF!),(LEN(#REF!)))</f>
        <v>#REF!</v>
      </c>
      <c r="I62" s="185" t="e">
        <f>SUM(#REF!)</f>
        <v>#REF!</v>
      </c>
      <c r="J62" s="185" t="e">
        <f>SUM(#REF!)</f>
        <v>#REF!</v>
      </c>
      <c r="K62" s="185" t="e">
        <f>SUM(#REF!)</f>
        <v>#REF!</v>
      </c>
      <c r="L62" s="185" t="e">
        <f>SUM(#REF!)</f>
        <v>#REF!</v>
      </c>
      <c r="M62" s="185" t="e">
        <f>SUM(#REF!)</f>
        <v>#REF!</v>
      </c>
      <c r="N62" s="185" t="e">
        <f>SUM(#REF!)</f>
        <v>#REF!</v>
      </c>
      <c r="O62" s="185" t="e">
        <f>SUM(#REF!)</f>
        <v>#REF!</v>
      </c>
      <c r="P62" s="185" t="e">
        <f>SUM(#REF!)</f>
        <v>#REF!</v>
      </c>
      <c r="Q62" s="185" t="e">
        <f>SUM(#REF!)</f>
        <v>#REF!</v>
      </c>
      <c r="R62" s="185" t="e">
        <f>SUM(#REF!)</f>
        <v>#REF!</v>
      </c>
      <c r="S62" s="190" t="e">
        <f t="shared" ref="S62:AB62" si="189">I62/4</f>
        <v>#REF!</v>
      </c>
      <c r="T62" s="190" t="e">
        <f t="shared" si="189"/>
        <v>#REF!</v>
      </c>
      <c r="U62" s="190" t="e">
        <f t="shared" si="189"/>
        <v>#REF!</v>
      </c>
      <c r="V62" s="190" t="e">
        <f t="shared" si="189"/>
        <v>#REF!</v>
      </c>
      <c r="W62" s="190" t="e">
        <f t="shared" si="189"/>
        <v>#REF!</v>
      </c>
      <c r="X62" s="190" t="e">
        <f t="shared" si="189"/>
        <v>#REF!</v>
      </c>
      <c r="Y62" s="190" t="e">
        <f t="shared" si="189"/>
        <v>#REF!</v>
      </c>
      <c r="Z62" s="190" t="e">
        <f t="shared" si="189"/>
        <v>#REF!</v>
      </c>
      <c r="AA62" s="190" t="e">
        <f t="shared" si="189"/>
        <v>#REF!</v>
      </c>
      <c r="AB62" s="190" t="e">
        <f t="shared" si="189"/>
        <v>#REF!</v>
      </c>
      <c r="AC62" s="165"/>
      <c r="AD62" s="185" t="e">
        <f>SUM(#REF!)</f>
        <v>#REF!</v>
      </c>
      <c r="AE62" s="185" t="e">
        <f>SUM(#REF!)</f>
        <v>#REF!</v>
      </c>
      <c r="AF62" s="185" t="e">
        <f>SUM(#REF!)</f>
        <v>#REF!</v>
      </c>
      <c r="AG62" s="185" t="e">
        <f>SUM(#REF!)</f>
        <v>#REF!</v>
      </c>
      <c r="AH62" s="185" t="e">
        <f>SUM(#REF!)</f>
        <v>#REF!</v>
      </c>
      <c r="AI62" s="226" t="e">
        <f>SUM(#REF!)</f>
        <v>#REF!</v>
      </c>
      <c r="AJ62" s="185" t="e">
        <f>SUM(#REF!)</f>
        <v>#REF!</v>
      </c>
      <c r="AK62" s="185" t="e">
        <f>SUM(#REF!)</f>
        <v>#REF!</v>
      </c>
      <c r="AL62" s="185" t="e">
        <f>SUM(#REF!)</f>
        <v>#REF!</v>
      </c>
      <c r="AM62" s="185" t="e">
        <f>SUM(#REF!)</f>
        <v>#REF!</v>
      </c>
      <c r="AN62" s="347" t="e">
        <f>SUM(#REF!)</f>
        <v>#REF!</v>
      </c>
      <c r="AO62" s="348" t="e">
        <f t="shared" ref="AO62" si="190">I62+AE62</f>
        <v>#REF!</v>
      </c>
      <c r="AP62" s="389"/>
      <c r="AQ62" s="187" t="e">
        <f t="shared" ref="AQ62" si="191">J62+AF62</f>
        <v>#REF!</v>
      </c>
      <c r="AR62" s="187" t="e">
        <f t="shared" ref="AR62" si="192">M62+AI62</f>
        <v>#REF!</v>
      </c>
      <c r="AS62" s="187" t="e">
        <f t="shared" ref="AS62" si="193">Q62+AM62</f>
        <v>#REF!</v>
      </c>
      <c r="AT62" s="187" t="e">
        <f t="shared" ref="AT62" si="194">R62+AN62</f>
        <v>#REF!</v>
      </c>
      <c r="AU62" s="360" t="e">
        <f>AO62/4</f>
        <v>#REF!</v>
      </c>
      <c r="AV62" s="190" t="e">
        <f>AQ62/4</f>
        <v>#REF!</v>
      </c>
      <c r="AW62" s="190" t="e">
        <f>AR62/4</f>
        <v>#REF!</v>
      </c>
      <c r="AX62" s="190" t="e">
        <f>AS62/4</f>
        <v>#REF!</v>
      </c>
      <c r="AY62" s="190" t="e">
        <f>AT62/4</f>
        <v>#REF!</v>
      </c>
      <c r="AZ62" s="214"/>
      <c r="BB62" s="122">
        <v>220</v>
      </c>
      <c r="BC62" s="389"/>
    </row>
    <row r="63" spans="1:55" s="122" customFormat="1" ht="41.25" customHeight="1">
      <c r="A63" s="132">
        <v>9</v>
      </c>
      <c r="B63" s="118" t="s">
        <v>519</v>
      </c>
      <c r="C63" s="126" t="s">
        <v>326</v>
      </c>
      <c r="D63" s="120"/>
      <c r="E63" s="80" t="s">
        <v>520</v>
      </c>
      <c r="F63" s="82"/>
      <c r="G63" s="166"/>
      <c r="H63" s="236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66"/>
      <c r="AD63" s="228"/>
      <c r="AE63" s="185"/>
      <c r="AF63" s="185"/>
      <c r="AG63" s="185"/>
      <c r="AH63" s="185"/>
      <c r="AI63" s="226"/>
      <c r="AJ63" s="214"/>
      <c r="AK63" s="214"/>
      <c r="AL63" s="214"/>
      <c r="AM63" s="185"/>
      <c r="AN63" s="347"/>
      <c r="AO63" s="348"/>
      <c r="AP63" s="389"/>
      <c r="AQ63" s="187"/>
      <c r="AR63" s="187"/>
      <c r="AS63" s="187"/>
      <c r="AT63" s="187"/>
      <c r="AU63" s="360"/>
      <c r="AV63" s="190"/>
      <c r="AW63" s="190"/>
      <c r="AX63" s="190"/>
      <c r="AY63" s="190"/>
      <c r="AZ63" s="214"/>
      <c r="BC63" s="389"/>
    </row>
    <row r="64" spans="1:55" s="122" customFormat="1" ht="41.25" customHeight="1">
      <c r="A64" s="132">
        <v>10</v>
      </c>
      <c r="B64" s="118" t="s">
        <v>331</v>
      </c>
      <c r="C64" s="126" t="s">
        <v>262</v>
      </c>
      <c r="D64" s="120"/>
      <c r="E64" s="80"/>
      <c r="F64" s="82"/>
      <c r="G64" s="166"/>
      <c r="H64" s="236" t="e">
        <f>SUM(LEN(#REF!),LEN(#REF!),LEN(#REF!),LEN(#REF!),(LEN(#REF!)))</f>
        <v>#REF!</v>
      </c>
      <c r="I64" s="185" t="e">
        <f>H64+K64</f>
        <v>#REF!</v>
      </c>
      <c r="J64" s="185" t="e">
        <f>SUM(LEN(#REF!),LEN(#REF!),LEN(#REF!),LEN(#REF!),(LEN(#REF!)))</f>
        <v>#REF!</v>
      </c>
      <c r="K64" s="185" t="e">
        <f>SUM(LEN(#REF!),LEN(#REF!),LEN(#REF!),LEN(#REF!),(LEN(#REF!)))</f>
        <v>#REF!</v>
      </c>
      <c r="L64" s="185" t="e">
        <f>SUM(LEN(#REF!),LEN(#REF!),LEN(#REF!),LEN(#REF!),(LEN(#REF!)))</f>
        <v>#REF!</v>
      </c>
      <c r="M64" s="185" t="e">
        <f>SUM(LEN(#REF!),LEN(#REF!),LEN(#REF!),LEN(#REF!),(LEN(#REF!)))</f>
        <v>#REF!</v>
      </c>
      <c r="N64" s="185" t="e">
        <f>SUM(LEN(#REF!),LEN(#REF!),LEN(#REF!),LEN(#REF!),(LEN(#REF!)))</f>
        <v>#REF!</v>
      </c>
      <c r="O64" s="185" t="e">
        <f>SUM(LEN(#REF!),LEN(#REF!),LEN(#REF!),LEN(#REF!),(LEN(#REF!)))</f>
        <v>#REF!</v>
      </c>
      <c r="P64" s="185" t="e">
        <f>SUM(LEN(#REF!),LEN(#REF!),LEN(#REF!),LEN(#REF!),(LEN(#REF!)))</f>
        <v>#REF!</v>
      </c>
      <c r="Q64" s="185" t="e">
        <f>SUM(N64:P64)</f>
        <v>#REF!</v>
      </c>
      <c r="R64" s="185" t="e">
        <f>SUM(LEN(#REF!),LEN(#REF!),LEN(#REF!),LEN(#REF!),(LEN(#REF!)))</f>
        <v>#REF!</v>
      </c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66"/>
      <c r="AD64" s="228" t="e">
        <f>SUM(LEN(#REF!),LEN(#REF!),LEN(#REF!),LEN(#REF!),LEN(#REF!))</f>
        <v>#REF!</v>
      </c>
      <c r="AE64" s="185" t="e">
        <f>AD64+AG64</f>
        <v>#REF!</v>
      </c>
      <c r="AF64" s="185" t="e">
        <f>SUM(LEN(#REF!),LEN(#REF!),LEN(#REF!),LEN(#REF!),(LEN(#REF!)))</f>
        <v>#REF!</v>
      </c>
      <c r="AG64" s="185" t="e">
        <f>SUM(LEN(#REF!),LEN(#REF!),LEN(#REF!),LEN(#REF!),LEN(#REF!))</f>
        <v>#REF!</v>
      </c>
      <c r="AH64" s="185" t="e">
        <f>SUM(LEN(#REF!),LEN(#REF!),LEN(#REF!),LEN(#REF!),(LEN(#REF!)))</f>
        <v>#REF!</v>
      </c>
      <c r="AI64" s="226" t="e">
        <f>SUM(LEN(#REF!),LEN(#REF!),LEN(#REF!),LEN(#REF!),(LEN(#REF!)))</f>
        <v>#REF!</v>
      </c>
      <c r="AJ64" s="214" t="e">
        <f>SUM(LEN(#REF!),LEN(#REF!),LEN(#REF!),LEN(#REF!),(LEN(#REF!)))</f>
        <v>#REF!</v>
      </c>
      <c r="AK64" s="214" t="e">
        <f>SUM(LEN(#REF!),LEN(#REF!),LEN(#REF!),LEN(#REF!),(LEN(#REF!)))</f>
        <v>#REF!</v>
      </c>
      <c r="AL64" s="214" t="e">
        <f>SUM(LEN(#REF!),LEN(#REF!),LEN(#REF!),LEN(#REF!),(LEN(#REF!)))</f>
        <v>#REF!</v>
      </c>
      <c r="AM64" s="185" t="e">
        <f>SUM(AJ64:AL64)</f>
        <v>#REF!</v>
      </c>
      <c r="AN64" s="347" t="e">
        <f>SUM(LEN(#REF!),LEN(#REF!),LEN(#REF!),LEN(#REF!),(LEN(#REF!)))</f>
        <v>#REF!</v>
      </c>
      <c r="AO64" s="348" t="e">
        <f t="shared" ref="AO64:AO66" si="195">I64+AE64</f>
        <v>#REF!</v>
      </c>
      <c r="AP64" s="389"/>
      <c r="AQ64" s="187" t="e">
        <f t="shared" ref="AQ64:AQ66" si="196">J64+AF64</f>
        <v>#REF!</v>
      </c>
      <c r="AR64" s="187" t="e">
        <f t="shared" ref="AR64:AR66" si="197">M64+AI64</f>
        <v>#REF!</v>
      </c>
      <c r="AS64" s="187" t="e">
        <f t="shared" ref="AS64:AS66" si="198">Q64+AM64</f>
        <v>#REF!</v>
      </c>
      <c r="AT64" s="187" t="e">
        <f t="shared" ref="AT64:AT66" si="199">R64+AN64</f>
        <v>#REF!</v>
      </c>
      <c r="AU64" s="360"/>
      <c r="AV64" s="190"/>
      <c r="AW64" s="190"/>
      <c r="AX64" s="190"/>
      <c r="AY64" s="190"/>
      <c r="AZ64" s="214"/>
      <c r="BB64" s="122">
        <v>0</v>
      </c>
      <c r="BC64" s="389"/>
    </row>
    <row r="65" spans="1:55" s="122" customFormat="1" ht="41.25" customHeight="1">
      <c r="A65" s="128"/>
      <c r="B65" s="129" t="s">
        <v>580</v>
      </c>
      <c r="C65" s="130"/>
      <c r="D65" s="140"/>
      <c r="E65" s="79"/>
      <c r="F65" s="99"/>
      <c r="G65" s="165"/>
      <c r="H65" s="236" t="e">
        <f>SUM(LEN(#REF!),LEN(#REF!),LEN(#REF!),LEN(#REF!),(LEN(#REF!)))</f>
        <v>#REF!</v>
      </c>
      <c r="I65" s="185" t="e">
        <f>SUM(#REF!)</f>
        <v>#REF!</v>
      </c>
      <c r="J65" s="185" t="e">
        <f>SUM(#REF!)</f>
        <v>#REF!</v>
      </c>
      <c r="K65" s="185" t="e">
        <f>SUM(#REF!)</f>
        <v>#REF!</v>
      </c>
      <c r="L65" s="185" t="e">
        <f>SUM(#REF!)</f>
        <v>#REF!</v>
      </c>
      <c r="M65" s="185" t="e">
        <f>SUM(#REF!)</f>
        <v>#REF!</v>
      </c>
      <c r="N65" s="185" t="e">
        <f>SUM(#REF!)</f>
        <v>#REF!</v>
      </c>
      <c r="O65" s="185" t="e">
        <f>SUM(#REF!)</f>
        <v>#REF!</v>
      </c>
      <c r="P65" s="185" t="e">
        <f>SUM(#REF!)</f>
        <v>#REF!</v>
      </c>
      <c r="Q65" s="185" t="e">
        <f>SUM(#REF!)</f>
        <v>#REF!</v>
      </c>
      <c r="R65" s="185" t="e">
        <f>SUM(#REF!)</f>
        <v>#REF!</v>
      </c>
      <c r="S65" s="190" t="e">
        <f t="shared" ref="S65:AB65" si="200">I65/3</f>
        <v>#REF!</v>
      </c>
      <c r="T65" s="190" t="e">
        <f t="shared" si="200"/>
        <v>#REF!</v>
      </c>
      <c r="U65" s="190" t="e">
        <f t="shared" si="200"/>
        <v>#REF!</v>
      </c>
      <c r="V65" s="190" t="e">
        <f t="shared" si="200"/>
        <v>#REF!</v>
      </c>
      <c r="W65" s="190" t="e">
        <f t="shared" si="200"/>
        <v>#REF!</v>
      </c>
      <c r="X65" s="190" t="e">
        <f t="shared" si="200"/>
        <v>#REF!</v>
      </c>
      <c r="Y65" s="190" t="e">
        <f t="shared" si="200"/>
        <v>#REF!</v>
      </c>
      <c r="Z65" s="190" t="e">
        <f t="shared" si="200"/>
        <v>#REF!</v>
      </c>
      <c r="AA65" s="190" t="e">
        <f t="shared" si="200"/>
        <v>#REF!</v>
      </c>
      <c r="AB65" s="190" t="e">
        <f t="shared" si="200"/>
        <v>#REF!</v>
      </c>
      <c r="AC65" s="165"/>
      <c r="AD65" s="185" t="e">
        <f>SUM(#REF!)</f>
        <v>#REF!</v>
      </c>
      <c r="AE65" s="185" t="e">
        <f>SUM(#REF!)</f>
        <v>#REF!</v>
      </c>
      <c r="AF65" s="185" t="e">
        <f>SUM(#REF!)</f>
        <v>#REF!</v>
      </c>
      <c r="AG65" s="185" t="e">
        <f>SUM(#REF!)</f>
        <v>#REF!</v>
      </c>
      <c r="AH65" s="185" t="e">
        <f>SUM(#REF!)</f>
        <v>#REF!</v>
      </c>
      <c r="AI65" s="226" t="e">
        <f>SUM(#REF!)</f>
        <v>#REF!</v>
      </c>
      <c r="AJ65" s="185" t="e">
        <f>SUM(#REF!)</f>
        <v>#REF!</v>
      </c>
      <c r="AK65" s="185" t="e">
        <f>SUM(#REF!)</f>
        <v>#REF!</v>
      </c>
      <c r="AL65" s="185" t="e">
        <f>SUM(#REF!)</f>
        <v>#REF!</v>
      </c>
      <c r="AM65" s="185" t="e">
        <f>SUM(#REF!)</f>
        <v>#REF!</v>
      </c>
      <c r="AN65" s="347" t="e">
        <f>SUM(#REF!)</f>
        <v>#REF!</v>
      </c>
      <c r="AO65" s="348" t="e">
        <f t="shared" si="195"/>
        <v>#REF!</v>
      </c>
      <c r="AP65" s="389"/>
      <c r="AQ65" s="187" t="e">
        <f t="shared" si="196"/>
        <v>#REF!</v>
      </c>
      <c r="AR65" s="187" t="e">
        <f t="shared" si="197"/>
        <v>#REF!</v>
      </c>
      <c r="AS65" s="187" t="e">
        <f t="shared" si="198"/>
        <v>#REF!</v>
      </c>
      <c r="AT65" s="187" t="e">
        <f t="shared" si="199"/>
        <v>#REF!</v>
      </c>
      <c r="AU65" s="360" t="e">
        <f>AO65/3</f>
        <v>#REF!</v>
      </c>
      <c r="AV65" s="190" t="e">
        <f>AQ65/3</f>
        <v>#REF!</v>
      </c>
      <c r="AW65" s="190" t="e">
        <f>AR65/3</f>
        <v>#REF!</v>
      </c>
      <c r="AX65" s="190" t="e">
        <f>AS65/3</f>
        <v>#REF!</v>
      </c>
      <c r="AY65" s="190" t="e">
        <f>AT65/3</f>
        <v>#REF!</v>
      </c>
      <c r="AZ65" s="214"/>
      <c r="BB65" s="122">
        <v>120</v>
      </c>
      <c r="BC65" s="389"/>
    </row>
    <row r="66" spans="1:55" s="122" customFormat="1" ht="41.25" customHeight="1">
      <c r="A66" s="128"/>
      <c r="B66" s="129" t="s">
        <v>581</v>
      </c>
      <c r="C66" s="130"/>
      <c r="D66" s="140"/>
      <c r="E66" s="79"/>
      <c r="F66" s="99"/>
      <c r="G66" s="165"/>
      <c r="H66" s="236" t="e">
        <f>SUM(LEN(#REF!),LEN(#REF!),LEN(#REF!),LEN(#REF!),(LEN(#REF!)))</f>
        <v>#REF!</v>
      </c>
      <c r="I66" s="185" t="e">
        <f>SUM(I67:I67)</f>
        <v>#REF!</v>
      </c>
      <c r="J66" s="185" t="e">
        <f>SUM(J67:J67)</f>
        <v>#REF!</v>
      </c>
      <c r="K66" s="185" t="e">
        <f>SUM(K67:K67)</f>
        <v>#REF!</v>
      </c>
      <c r="L66" s="185" t="e">
        <f>SUM(L67:L67)</f>
        <v>#REF!</v>
      </c>
      <c r="M66" s="185" t="e">
        <f>SUM(M67:M67)</f>
        <v>#REF!</v>
      </c>
      <c r="N66" s="185" t="e">
        <f>SUM(N67:N67)</f>
        <v>#REF!</v>
      </c>
      <c r="O66" s="185" t="e">
        <f>SUM(O67:O67)</f>
        <v>#REF!</v>
      </c>
      <c r="P66" s="185" t="e">
        <f>SUM(P67:P67)</f>
        <v>#REF!</v>
      </c>
      <c r="Q66" s="185" t="e">
        <f>SUM(Q67:Q67)</f>
        <v>#REF!</v>
      </c>
      <c r="R66" s="185" t="e">
        <f>SUM(R67:R67)</f>
        <v>#REF!</v>
      </c>
      <c r="S66" s="190" t="e">
        <f t="shared" ref="S66:AB66" si="201">I66/5</f>
        <v>#REF!</v>
      </c>
      <c r="T66" s="190" t="e">
        <f t="shared" si="201"/>
        <v>#REF!</v>
      </c>
      <c r="U66" s="190" t="e">
        <f t="shared" si="201"/>
        <v>#REF!</v>
      </c>
      <c r="V66" s="190" t="e">
        <f t="shared" si="201"/>
        <v>#REF!</v>
      </c>
      <c r="W66" s="190" t="e">
        <f t="shared" si="201"/>
        <v>#REF!</v>
      </c>
      <c r="X66" s="190" t="e">
        <f t="shared" si="201"/>
        <v>#REF!</v>
      </c>
      <c r="Y66" s="190" t="e">
        <f t="shared" si="201"/>
        <v>#REF!</v>
      </c>
      <c r="Z66" s="190" t="e">
        <f t="shared" si="201"/>
        <v>#REF!</v>
      </c>
      <c r="AA66" s="190" t="e">
        <f t="shared" si="201"/>
        <v>#REF!</v>
      </c>
      <c r="AB66" s="190" t="e">
        <f t="shared" si="201"/>
        <v>#REF!</v>
      </c>
      <c r="AC66" s="165"/>
      <c r="AD66" s="185" t="e">
        <f>SUM(AD67:AD69)</f>
        <v>#REF!</v>
      </c>
      <c r="AE66" s="185" t="e">
        <f>SUM(AE67:AE69)</f>
        <v>#REF!</v>
      </c>
      <c r="AF66" s="185" t="e">
        <f>SUM(AF67:AF69)</f>
        <v>#REF!</v>
      </c>
      <c r="AG66" s="185" t="e">
        <f>SUM(AG67:AG69)</f>
        <v>#REF!</v>
      </c>
      <c r="AH66" s="185" t="e">
        <f>SUM(AH67:AH69)</f>
        <v>#REF!</v>
      </c>
      <c r="AI66" s="226" t="e">
        <f>SUM(AI67:AI69)</f>
        <v>#REF!</v>
      </c>
      <c r="AJ66" s="185" t="e">
        <f>SUM(AJ67:AJ69)</f>
        <v>#REF!</v>
      </c>
      <c r="AK66" s="185" t="e">
        <f>SUM(AK67:AK69)</f>
        <v>#REF!</v>
      </c>
      <c r="AL66" s="185" t="e">
        <f>SUM(AL67:AL69)</f>
        <v>#REF!</v>
      </c>
      <c r="AM66" s="185" t="e">
        <f>SUM(AM67:AM69)</f>
        <v>#REF!</v>
      </c>
      <c r="AN66" s="347" t="e">
        <f>SUM(AN67:AN69)</f>
        <v>#REF!</v>
      </c>
      <c r="AO66" s="348" t="e">
        <f t="shared" si="195"/>
        <v>#REF!</v>
      </c>
      <c r="AP66" s="389"/>
      <c r="AQ66" s="187" t="e">
        <f t="shared" si="196"/>
        <v>#REF!</v>
      </c>
      <c r="AR66" s="187" t="e">
        <f t="shared" si="197"/>
        <v>#REF!</v>
      </c>
      <c r="AS66" s="187" t="e">
        <f t="shared" si="198"/>
        <v>#REF!</v>
      </c>
      <c r="AT66" s="187" t="e">
        <f t="shared" si="199"/>
        <v>#REF!</v>
      </c>
      <c r="AU66" s="360" t="e">
        <f>AO66/9</f>
        <v>#REF!</v>
      </c>
      <c r="AV66" s="190" t="e">
        <f>AQ66/9</f>
        <v>#REF!</v>
      </c>
      <c r="AW66" s="190" t="e">
        <f>AR66/9</f>
        <v>#REF!</v>
      </c>
      <c r="AX66" s="190" t="e">
        <f>AS66/9</f>
        <v>#REF!</v>
      </c>
      <c r="AY66" s="190" t="e">
        <f>AT66/9</f>
        <v>#REF!</v>
      </c>
      <c r="AZ66" s="214"/>
      <c r="BB66" s="122">
        <v>80</v>
      </c>
      <c r="BC66" s="389"/>
    </row>
    <row r="67" spans="1:55" s="122" customFormat="1" ht="41.25" customHeight="1">
      <c r="A67" s="100">
        <v>5</v>
      </c>
      <c r="B67" s="118" t="s">
        <v>309</v>
      </c>
      <c r="C67" s="119" t="s">
        <v>532</v>
      </c>
      <c r="D67" s="120" t="s">
        <v>316</v>
      </c>
      <c r="E67" s="80" t="s">
        <v>521</v>
      </c>
      <c r="F67" s="82"/>
      <c r="G67" s="166"/>
      <c r="H67" s="236" t="e">
        <f>SUM(LEN(#REF!),LEN(#REF!),LEN(#REF!),LEN(#REF!),(LEN(#REF!)))</f>
        <v>#REF!</v>
      </c>
      <c r="I67" s="185" t="e">
        <f t="shared" ref="I67" si="202">H67+K67</f>
        <v>#REF!</v>
      </c>
      <c r="J67" s="185" t="e">
        <f>SUM(LEN(#REF!),LEN(#REF!),LEN(#REF!),LEN(#REF!),(LEN(#REF!)))</f>
        <v>#REF!</v>
      </c>
      <c r="K67" s="185" t="e">
        <f>SUM(LEN(#REF!),LEN(#REF!),LEN(#REF!),LEN(#REF!),(LEN(#REF!)))</f>
        <v>#REF!</v>
      </c>
      <c r="L67" s="185" t="e">
        <f>SUM(LEN(#REF!),LEN(#REF!),LEN(#REF!),LEN(#REF!),(LEN(#REF!)))</f>
        <v>#REF!</v>
      </c>
      <c r="M67" s="185" t="e">
        <f>SUM(LEN(#REF!),LEN(#REF!),LEN(#REF!),LEN(#REF!),(LEN(#REF!)))</f>
        <v>#REF!</v>
      </c>
      <c r="N67" s="185" t="e">
        <f>SUM(LEN(#REF!),LEN(#REF!),LEN(#REF!),LEN(#REF!),(LEN(#REF!)))</f>
        <v>#REF!</v>
      </c>
      <c r="O67" s="185" t="e">
        <f>SUM(LEN(#REF!),LEN(#REF!),LEN(#REF!),LEN(#REF!),(LEN(#REF!)))</f>
        <v>#REF!</v>
      </c>
      <c r="P67" s="185" t="e">
        <f>SUM(LEN(#REF!),LEN(#REF!),LEN(#REF!),LEN(#REF!),(LEN(#REF!)))</f>
        <v>#REF!</v>
      </c>
      <c r="Q67" s="185" t="e">
        <f t="shared" ref="Q67" si="203">SUM(N67:P67)</f>
        <v>#REF!</v>
      </c>
      <c r="R67" s="185" t="e">
        <f>SUM(LEN(#REF!),LEN(#REF!),LEN(#REF!),LEN(#REF!),(LEN(#REF!)))</f>
        <v>#REF!</v>
      </c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66"/>
      <c r="AD67" s="228" t="e">
        <f>SUM(LEN(#REF!),LEN(#REF!),LEN(#REF!),LEN(#REF!),LEN(#REF!))</f>
        <v>#REF!</v>
      </c>
      <c r="AE67" s="185" t="e">
        <f t="shared" ref="AE67" si="204">AD67+AG67</f>
        <v>#REF!</v>
      </c>
      <c r="AF67" s="185" t="e">
        <f>SUM(LEN(#REF!),LEN(#REF!),LEN(#REF!),LEN(#REF!),(LEN(#REF!)))</f>
        <v>#REF!</v>
      </c>
      <c r="AG67" s="185" t="e">
        <f>SUM(LEN(#REF!),LEN(#REF!),LEN(#REF!),LEN(#REF!),LEN(#REF!))</f>
        <v>#REF!</v>
      </c>
      <c r="AH67" s="185" t="e">
        <f>SUM(LEN(#REF!),LEN(#REF!),LEN(#REF!),LEN(#REF!),(LEN(#REF!)))</f>
        <v>#REF!</v>
      </c>
      <c r="AI67" s="226" t="e">
        <f>SUM(LEN(#REF!),LEN(#REF!),LEN(#REF!),LEN(#REF!),(LEN(#REF!)))</f>
        <v>#REF!</v>
      </c>
      <c r="AJ67" s="214" t="e">
        <f>SUM(LEN(#REF!),LEN(#REF!),LEN(#REF!),LEN(#REF!),(LEN(#REF!)))</f>
        <v>#REF!</v>
      </c>
      <c r="AK67" s="214" t="e">
        <f>SUM(LEN(#REF!),LEN(#REF!),LEN(#REF!),LEN(#REF!),(LEN(#REF!)))</f>
        <v>#REF!</v>
      </c>
      <c r="AL67" s="214" t="e">
        <f>SUM(LEN(#REF!),LEN(#REF!),LEN(#REF!),LEN(#REF!),(LEN(#REF!)))</f>
        <v>#REF!</v>
      </c>
      <c r="AM67" s="185" t="e">
        <f t="shared" ref="AM67" si="205">SUM(AJ67:AL67)</f>
        <v>#REF!</v>
      </c>
      <c r="AN67" s="347" t="e">
        <f>SUM(LEN(#REF!),LEN(#REF!),LEN(#REF!),LEN(#REF!),(LEN(#REF!)))</f>
        <v>#REF!</v>
      </c>
      <c r="AO67" s="348" t="e">
        <f t="shared" ref="AO67:AO73" si="206">I67+AE67</f>
        <v>#REF!</v>
      </c>
      <c r="AP67" s="389" t="e">
        <f>SUM(AO67:AO67)</f>
        <v>#REF!</v>
      </c>
      <c r="AQ67" s="187" t="e">
        <f t="shared" ref="AQ67:AQ73" si="207">J67+AF67</f>
        <v>#REF!</v>
      </c>
      <c r="AR67" s="187" t="e">
        <f t="shared" ref="AR67:AR73" si="208">M67+AI67</f>
        <v>#REF!</v>
      </c>
      <c r="AS67" s="187" t="e">
        <f t="shared" ref="AS67:AS73" si="209">Q67+AM67</f>
        <v>#REF!</v>
      </c>
      <c r="AT67" s="187" t="e">
        <f t="shared" ref="AT67:AT73" si="210">R67+AN67</f>
        <v>#REF!</v>
      </c>
      <c r="AU67" s="360"/>
      <c r="AV67" s="190"/>
      <c r="AW67" s="190"/>
      <c r="AX67" s="190"/>
      <c r="AY67" s="190"/>
      <c r="AZ67" s="214"/>
      <c r="BB67" s="122">
        <v>0</v>
      </c>
      <c r="BC67" s="389">
        <f>SUM(BB67:BB67)</f>
        <v>0</v>
      </c>
    </row>
    <row r="68" spans="1:55" s="122" customFormat="1" ht="41.25" customHeight="1">
      <c r="A68" s="132">
        <v>9</v>
      </c>
      <c r="B68" s="118" t="s">
        <v>277</v>
      </c>
      <c r="C68" s="126" t="s">
        <v>131</v>
      </c>
      <c r="D68" s="120"/>
      <c r="E68" s="80" t="s">
        <v>546</v>
      </c>
      <c r="F68" s="82"/>
      <c r="G68" s="166"/>
      <c r="H68" s="236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66"/>
      <c r="AD68" s="228"/>
      <c r="AE68" s="185"/>
      <c r="AF68" s="185"/>
      <c r="AG68" s="185"/>
      <c r="AH68" s="185"/>
      <c r="AI68" s="226"/>
      <c r="AJ68" s="214"/>
      <c r="AK68" s="214"/>
      <c r="AL68" s="214"/>
      <c r="AM68" s="185"/>
      <c r="AN68" s="347"/>
      <c r="AO68" s="348"/>
      <c r="AP68" s="389"/>
      <c r="AQ68" s="187"/>
      <c r="AR68" s="187"/>
      <c r="AS68" s="187"/>
      <c r="AT68" s="187"/>
      <c r="AU68" s="360"/>
      <c r="AV68" s="190"/>
      <c r="AW68" s="190"/>
      <c r="AX68" s="190"/>
      <c r="AY68" s="190"/>
      <c r="AZ68" s="214"/>
      <c r="BC68" s="389"/>
    </row>
    <row r="69" spans="1:55" s="122" customFormat="1" ht="41.25" customHeight="1">
      <c r="A69" s="132">
        <v>10</v>
      </c>
      <c r="B69" s="118" t="s">
        <v>47</v>
      </c>
      <c r="C69" s="126" t="s">
        <v>531</v>
      </c>
      <c r="D69" s="120"/>
      <c r="E69" s="80" t="s">
        <v>547</v>
      </c>
      <c r="F69" s="82"/>
      <c r="G69" s="166"/>
      <c r="H69" s="236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66"/>
      <c r="AD69" s="228"/>
      <c r="AE69" s="185"/>
      <c r="AF69" s="185"/>
      <c r="AG69" s="185"/>
      <c r="AH69" s="185"/>
      <c r="AI69" s="226"/>
      <c r="AJ69" s="214"/>
      <c r="AK69" s="214"/>
      <c r="AL69" s="214"/>
      <c r="AM69" s="185"/>
      <c r="AN69" s="347"/>
      <c r="AO69" s="348"/>
      <c r="AP69" s="389"/>
      <c r="AQ69" s="187"/>
      <c r="AR69" s="187"/>
      <c r="AS69" s="187"/>
      <c r="AT69" s="187"/>
      <c r="AU69" s="360"/>
      <c r="AV69" s="190"/>
      <c r="AW69" s="190"/>
      <c r="AX69" s="190"/>
      <c r="AY69" s="190"/>
      <c r="AZ69" s="214"/>
      <c r="BC69" s="389"/>
    </row>
    <row r="70" spans="1:55" s="122" customFormat="1" ht="41.25" customHeight="1">
      <c r="A70" s="128"/>
      <c r="B70" s="556" t="s">
        <v>590</v>
      </c>
      <c r="C70" s="557"/>
      <c r="D70" s="140"/>
      <c r="E70" s="79"/>
      <c r="F70" s="99"/>
      <c r="G70" s="165"/>
      <c r="H70" s="236" t="e">
        <f>SUM(LEN(#REF!),LEN(#REF!),LEN(#REF!),LEN(#REF!),(LEN(#REF!)))</f>
        <v>#REF!</v>
      </c>
      <c r="I70" s="185" t="e">
        <f>SUM(#REF!)</f>
        <v>#REF!</v>
      </c>
      <c r="J70" s="185" t="e">
        <f>SUM(#REF!)</f>
        <v>#REF!</v>
      </c>
      <c r="K70" s="185" t="e">
        <f>SUM(#REF!)</f>
        <v>#REF!</v>
      </c>
      <c r="L70" s="185" t="e">
        <f>SUM(#REF!)</f>
        <v>#REF!</v>
      </c>
      <c r="M70" s="185" t="e">
        <f>SUM(#REF!)</f>
        <v>#REF!</v>
      </c>
      <c r="N70" s="185" t="e">
        <f>SUM(#REF!)</f>
        <v>#REF!</v>
      </c>
      <c r="O70" s="185" t="e">
        <f>SUM(#REF!)</f>
        <v>#REF!</v>
      </c>
      <c r="P70" s="185" t="e">
        <f>SUM(#REF!)</f>
        <v>#REF!</v>
      </c>
      <c r="Q70" s="185" t="e">
        <f>SUM(#REF!)</f>
        <v>#REF!</v>
      </c>
      <c r="R70" s="185" t="e">
        <f>SUM(#REF!)</f>
        <v>#REF!</v>
      </c>
      <c r="S70" s="190" t="e">
        <f>I70/4</f>
        <v>#REF!</v>
      </c>
      <c r="T70" s="190" t="e">
        <f t="shared" ref="T70:AB70" si="211">J70/4</f>
        <v>#REF!</v>
      </c>
      <c r="U70" s="190" t="e">
        <f t="shared" si="211"/>
        <v>#REF!</v>
      </c>
      <c r="V70" s="190" t="e">
        <f t="shared" si="211"/>
        <v>#REF!</v>
      </c>
      <c r="W70" s="190" t="e">
        <f t="shared" si="211"/>
        <v>#REF!</v>
      </c>
      <c r="X70" s="190" t="e">
        <f t="shared" si="211"/>
        <v>#REF!</v>
      </c>
      <c r="Y70" s="190" t="e">
        <f t="shared" si="211"/>
        <v>#REF!</v>
      </c>
      <c r="Z70" s="190" t="e">
        <f t="shared" si="211"/>
        <v>#REF!</v>
      </c>
      <c r="AA70" s="190" t="e">
        <f t="shared" si="211"/>
        <v>#REF!</v>
      </c>
      <c r="AB70" s="190" t="e">
        <f t="shared" si="211"/>
        <v>#REF!</v>
      </c>
      <c r="AC70" s="165"/>
      <c r="AD70" s="185" t="e">
        <f>SUM(#REF!)</f>
        <v>#REF!</v>
      </c>
      <c r="AE70" s="185" t="e">
        <f>SUM(#REF!)</f>
        <v>#REF!</v>
      </c>
      <c r="AF70" s="185" t="e">
        <f>SUM(#REF!)</f>
        <v>#REF!</v>
      </c>
      <c r="AG70" s="185" t="e">
        <f>SUM(#REF!)</f>
        <v>#REF!</v>
      </c>
      <c r="AH70" s="185" t="e">
        <f>SUM(#REF!)</f>
        <v>#REF!</v>
      </c>
      <c r="AI70" s="226" t="e">
        <f>SUM(#REF!)</f>
        <v>#REF!</v>
      </c>
      <c r="AJ70" s="185" t="e">
        <f>SUM(#REF!)</f>
        <v>#REF!</v>
      </c>
      <c r="AK70" s="185" t="e">
        <f>SUM(#REF!)</f>
        <v>#REF!</v>
      </c>
      <c r="AL70" s="185" t="e">
        <f>SUM(#REF!)</f>
        <v>#REF!</v>
      </c>
      <c r="AM70" s="185" t="e">
        <f>SUM(#REF!)</f>
        <v>#REF!</v>
      </c>
      <c r="AN70" s="347" t="e">
        <f>SUM(#REF!)</f>
        <v>#REF!</v>
      </c>
      <c r="AO70" s="348" t="e">
        <f t="shared" si="206"/>
        <v>#REF!</v>
      </c>
      <c r="AP70" s="389"/>
      <c r="AQ70" s="187" t="e">
        <f t="shared" si="207"/>
        <v>#REF!</v>
      </c>
      <c r="AR70" s="187" t="e">
        <f t="shared" si="208"/>
        <v>#REF!</v>
      </c>
      <c r="AS70" s="187" t="e">
        <f t="shared" si="209"/>
        <v>#REF!</v>
      </c>
      <c r="AT70" s="187" t="e">
        <f t="shared" si="210"/>
        <v>#REF!</v>
      </c>
      <c r="AU70" s="360" t="e">
        <f>AO70/4</f>
        <v>#REF!</v>
      </c>
      <c r="AV70" s="190" t="e">
        <f>AQ70/4</f>
        <v>#REF!</v>
      </c>
      <c r="AW70" s="190" t="e">
        <f>AR70/4</f>
        <v>#REF!</v>
      </c>
      <c r="AX70" s="190" t="e">
        <f>AS70/4</f>
        <v>#REF!</v>
      </c>
      <c r="AY70" s="190" t="e">
        <f>AT70/4</f>
        <v>#REF!</v>
      </c>
      <c r="AZ70" s="214"/>
      <c r="BB70" s="122">
        <v>0</v>
      </c>
      <c r="BC70" s="389"/>
    </row>
    <row r="71" spans="1:55" s="122" customFormat="1" ht="41.25" customHeight="1">
      <c r="A71" s="132">
        <v>7</v>
      </c>
      <c r="B71" s="118" t="s">
        <v>292</v>
      </c>
      <c r="C71" s="119" t="s">
        <v>265</v>
      </c>
      <c r="D71" s="120"/>
      <c r="E71" s="80" t="s">
        <v>516</v>
      </c>
      <c r="F71" s="82"/>
      <c r="G71" s="166"/>
      <c r="H71" s="236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66"/>
      <c r="AD71" s="228"/>
      <c r="AE71" s="185"/>
      <c r="AF71" s="185"/>
      <c r="AG71" s="185"/>
      <c r="AH71" s="185"/>
      <c r="AI71" s="226"/>
      <c r="AJ71" s="214"/>
      <c r="AK71" s="214"/>
      <c r="AL71" s="214"/>
      <c r="AM71" s="185"/>
      <c r="AN71" s="347"/>
      <c r="AO71" s="348"/>
      <c r="AP71" s="389"/>
      <c r="AQ71" s="187"/>
      <c r="AR71" s="187"/>
      <c r="AS71" s="187"/>
      <c r="AT71" s="187"/>
      <c r="AU71" s="360"/>
      <c r="AV71" s="190"/>
      <c r="AW71" s="190"/>
      <c r="AX71" s="190"/>
      <c r="AY71" s="190"/>
      <c r="AZ71" s="214"/>
      <c r="BC71" s="389"/>
    </row>
    <row r="72" spans="1:55" s="122" customFormat="1" ht="41.25" customHeight="1">
      <c r="A72" s="132">
        <v>12</v>
      </c>
      <c r="B72" s="118" t="s">
        <v>526</v>
      </c>
      <c r="C72" s="126" t="s">
        <v>272</v>
      </c>
      <c r="D72" s="120"/>
      <c r="E72" s="80" t="s">
        <v>527</v>
      </c>
      <c r="F72" s="82"/>
      <c r="G72" s="166"/>
      <c r="H72" s="236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66"/>
      <c r="AD72" s="228" t="e">
        <f>SUM(LEN(#REF!),LEN(#REF!),LEN(#REF!),LEN(#REF!),LEN(#REF!))</f>
        <v>#REF!</v>
      </c>
      <c r="AE72" s="185" t="e">
        <f t="shared" ref="AE72" si="212">AD72+AG72</f>
        <v>#REF!</v>
      </c>
      <c r="AF72" s="185" t="e">
        <f>SUM(LEN(#REF!),LEN(#REF!),LEN(#REF!),LEN(#REF!),(LEN(#REF!)))</f>
        <v>#REF!</v>
      </c>
      <c r="AG72" s="185" t="e">
        <f>SUM(LEN(#REF!),LEN(#REF!),LEN(#REF!),LEN(#REF!),LEN(#REF!))</f>
        <v>#REF!</v>
      </c>
      <c r="AH72" s="185" t="e">
        <f>SUM(LEN(#REF!),LEN(#REF!),LEN(#REF!),LEN(#REF!),(LEN(#REF!)))</f>
        <v>#REF!</v>
      </c>
      <c r="AI72" s="226" t="e">
        <f>SUM(LEN(#REF!),LEN(#REF!),LEN(#REF!),LEN(#REF!),(LEN(#REF!)))</f>
        <v>#REF!</v>
      </c>
      <c r="AJ72" s="214" t="e">
        <f>SUM(LEN(#REF!),LEN(#REF!),LEN(#REF!),LEN(#REF!),(LEN(#REF!)))</f>
        <v>#REF!</v>
      </c>
      <c r="AK72" s="214" t="e">
        <f>SUM(LEN(#REF!),LEN(#REF!),LEN(#REF!),LEN(#REF!),(LEN(#REF!)))</f>
        <v>#REF!</v>
      </c>
      <c r="AL72" s="214" t="e">
        <f>SUM(LEN(#REF!),LEN(#REF!),LEN(#REF!),LEN(#REF!),(LEN(#REF!)))</f>
        <v>#REF!</v>
      </c>
      <c r="AM72" s="185" t="e">
        <f t="shared" ref="AM72" si="213">SUM(AJ72:AL72)</f>
        <v>#REF!</v>
      </c>
      <c r="AN72" s="347" t="e">
        <f>SUM(LEN(#REF!),LEN(#REF!),LEN(#REF!),LEN(#REF!),(LEN(#REF!)))</f>
        <v>#REF!</v>
      </c>
      <c r="AO72" s="348" t="e">
        <f t="shared" si="206"/>
        <v>#REF!</v>
      </c>
      <c r="AP72" s="389"/>
      <c r="AQ72" s="187" t="e">
        <f t="shared" si="207"/>
        <v>#REF!</v>
      </c>
      <c r="AR72" s="187" t="e">
        <f t="shared" si="208"/>
        <v>#REF!</v>
      </c>
      <c r="AS72" s="187" t="e">
        <f t="shared" si="209"/>
        <v>#REF!</v>
      </c>
      <c r="AT72" s="187" t="e">
        <f t="shared" si="210"/>
        <v>#REF!</v>
      </c>
      <c r="AU72" s="360"/>
      <c r="AV72" s="190"/>
      <c r="AW72" s="190"/>
      <c r="AX72" s="190"/>
      <c r="AY72" s="190"/>
      <c r="AZ72" s="214"/>
      <c r="BB72" s="122">
        <v>0</v>
      </c>
      <c r="BC72" s="389"/>
    </row>
    <row r="73" spans="1:55" s="122" customFormat="1" ht="41.25" customHeight="1">
      <c r="A73" s="128"/>
      <c r="B73" s="129" t="s">
        <v>582</v>
      </c>
      <c r="C73" s="130"/>
      <c r="D73" s="140"/>
      <c r="E73" s="79"/>
      <c r="F73" s="99"/>
      <c r="G73" s="165"/>
      <c r="H73" s="236" t="e">
        <f>SUM(LEN(#REF!),LEN(#REF!),LEN(#REF!),LEN(#REF!),(LEN(#REF!)))</f>
        <v>#REF!</v>
      </c>
      <c r="I73" s="185">
        <f>SUM(I74:I75)</f>
        <v>0</v>
      </c>
      <c r="J73" s="185">
        <f>SUM(J74:J75)</f>
        <v>0</v>
      </c>
      <c r="K73" s="185">
        <f>SUM(K74:K75)</f>
        <v>0</v>
      </c>
      <c r="L73" s="185">
        <f>SUM(L74:L75)</f>
        <v>0</v>
      </c>
      <c r="M73" s="185">
        <f>SUM(M74:M75)</f>
        <v>0</v>
      </c>
      <c r="N73" s="185">
        <f>SUM(N74:N75)</f>
        <v>0</v>
      </c>
      <c r="O73" s="185">
        <f>SUM(O74:O75)</f>
        <v>0</v>
      </c>
      <c r="P73" s="185">
        <f>SUM(P74:P75)</f>
        <v>0</v>
      </c>
      <c r="Q73" s="185">
        <f>SUM(Q74:Q75)</f>
        <v>0</v>
      </c>
      <c r="R73" s="185">
        <f>SUM(R74:R75)</f>
        <v>0</v>
      </c>
      <c r="S73" s="190">
        <f>I73/5</f>
        <v>0</v>
      </c>
      <c r="T73" s="190">
        <f t="shared" ref="T73:AB73" si="214">J73/5</f>
        <v>0</v>
      </c>
      <c r="U73" s="190">
        <f t="shared" si="214"/>
        <v>0</v>
      </c>
      <c r="V73" s="190">
        <f t="shared" si="214"/>
        <v>0</v>
      </c>
      <c r="W73" s="190">
        <f t="shared" si="214"/>
        <v>0</v>
      </c>
      <c r="X73" s="190">
        <f t="shared" si="214"/>
        <v>0</v>
      </c>
      <c r="Y73" s="190">
        <f t="shared" si="214"/>
        <v>0</v>
      </c>
      <c r="Z73" s="190">
        <f t="shared" si="214"/>
        <v>0</v>
      </c>
      <c r="AA73" s="190">
        <f t="shared" si="214"/>
        <v>0</v>
      </c>
      <c r="AB73" s="190">
        <f t="shared" si="214"/>
        <v>0</v>
      </c>
      <c r="AC73" s="165"/>
      <c r="AD73" s="185">
        <f>SUM(AD74:AD75)</f>
        <v>0</v>
      </c>
      <c r="AE73" s="185">
        <f>SUM(AE74:AE75)</f>
        <v>0</v>
      </c>
      <c r="AF73" s="185">
        <f>SUM(AF74:AF75)</f>
        <v>0</v>
      </c>
      <c r="AG73" s="185">
        <f>SUM(AG74:AG75)</f>
        <v>0</v>
      </c>
      <c r="AH73" s="185">
        <f>SUM(AH74:AH75)</f>
        <v>0</v>
      </c>
      <c r="AI73" s="226">
        <f>SUM(AI74:AI75)</f>
        <v>0</v>
      </c>
      <c r="AJ73" s="185">
        <f>SUM(AJ74:AJ75)</f>
        <v>0</v>
      </c>
      <c r="AK73" s="185">
        <f>SUM(AK74:AK75)</f>
        <v>0</v>
      </c>
      <c r="AL73" s="185">
        <f>SUM(AL74:AL75)</f>
        <v>0</v>
      </c>
      <c r="AM73" s="185">
        <f>SUM(AM74:AM75)</f>
        <v>0</v>
      </c>
      <c r="AN73" s="347">
        <f>SUM(AN74:AN75)</f>
        <v>0</v>
      </c>
      <c r="AO73" s="348">
        <f t="shared" si="206"/>
        <v>0</v>
      </c>
      <c r="AP73" s="389"/>
      <c r="AQ73" s="187">
        <f t="shared" si="207"/>
        <v>0</v>
      </c>
      <c r="AR73" s="187">
        <f t="shared" si="208"/>
        <v>0</v>
      </c>
      <c r="AS73" s="187">
        <f t="shared" si="209"/>
        <v>0</v>
      </c>
      <c r="AT73" s="187">
        <f t="shared" si="210"/>
        <v>0</v>
      </c>
      <c r="AU73" s="360">
        <f>AO73/6</f>
        <v>0</v>
      </c>
      <c r="AV73" s="190">
        <f>AQ73/6</f>
        <v>0</v>
      </c>
      <c r="AW73" s="190">
        <f>AR73/6</f>
        <v>0</v>
      </c>
      <c r="AX73" s="190">
        <f>AS73/6</f>
        <v>0</v>
      </c>
      <c r="AY73" s="190">
        <f>AT73/6</f>
        <v>0</v>
      </c>
      <c r="AZ73" s="214"/>
      <c r="BB73" s="122">
        <v>52</v>
      </c>
      <c r="BC73" s="389"/>
    </row>
    <row r="74" spans="1:55" s="122" customFormat="1" ht="41.25" customHeight="1">
      <c r="A74" s="132">
        <v>7</v>
      </c>
      <c r="B74" s="118" t="s">
        <v>517</v>
      </c>
      <c r="C74" s="119" t="s">
        <v>50</v>
      </c>
      <c r="D74" s="120"/>
      <c r="E74" s="467" t="s">
        <v>518</v>
      </c>
      <c r="F74" s="101"/>
      <c r="G74" s="166"/>
      <c r="H74" s="236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66"/>
      <c r="AD74" s="228"/>
      <c r="AE74" s="185"/>
      <c r="AF74" s="185"/>
      <c r="AG74" s="185"/>
      <c r="AH74" s="185"/>
      <c r="AI74" s="226"/>
      <c r="AJ74" s="214"/>
      <c r="AK74" s="214"/>
      <c r="AL74" s="214"/>
      <c r="AM74" s="185"/>
      <c r="AN74" s="347"/>
      <c r="AO74" s="348"/>
      <c r="AP74" s="389"/>
      <c r="AQ74" s="187"/>
      <c r="AR74" s="187"/>
      <c r="AS74" s="187"/>
      <c r="AT74" s="187"/>
      <c r="AU74" s="360"/>
      <c r="AV74" s="190"/>
      <c r="AW74" s="190"/>
      <c r="AX74" s="190"/>
      <c r="AY74" s="190"/>
      <c r="AZ74" s="214"/>
      <c r="BC74" s="389"/>
    </row>
    <row r="75" spans="1:55" s="122" customFormat="1" ht="41.25" customHeight="1">
      <c r="A75" s="132">
        <v>8</v>
      </c>
      <c r="B75" s="118" t="s">
        <v>540</v>
      </c>
      <c r="C75" s="119" t="s">
        <v>279</v>
      </c>
      <c r="D75" s="120"/>
      <c r="E75" s="467" t="s">
        <v>541</v>
      </c>
      <c r="F75" s="101"/>
      <c r="G75" s="166"/>
      <c r="H75" s="236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66"/>
      <c r="AD75" s="228"/>
      <c r="AE75" s="185"/>
      <c r="AF75" s="185"/>
      <c r="AG75" s="185"/>
      <c r="AH75" s="185"/>
      <c r="AI75" s="226"/>
      <c r="AJ75" s="214"/>
      <c r="AK75" s="214"/>
      <c r="AL75" s="214"/>
      <c r="AM75" s="185"/>
      <c r="AN75" s="347"/>
      <c r="AO75" s="348"/>
      <c r="AP75" s="389"/>
      <c r="AQ75" s="187"/>
      <c r="AR75" s="187"/>
      <c r="AS75" s="187"/>
      <c r="AT75" s="187"/>
      <c r="AU75" s="360"/>
      <c r="AV75" s="190"/>
      <c r="AW75" s="190"/>
      <c r="AX75" s="190"/>
      <c r="AY75" s="190"/>
      <c r="AZ75" s="214"/>
      <c r="BC75" s="389"/>
    </row>
    <row r="76" spans="1:55" s="122" customFormat="1" ht="41.25" customHeight="1">
      <c r="A76" s="128"/>
      <c r="B76" s="129" t="s">
        <v>583</v>
      </c>
      <c r="C76" s="130"/>
      <c r="D76" s="140"/>
      <c r="E76" s="79"/>
      <c r="F76" s="99"/>
      <c r="G76" s="165"/>
      <c r="H76" s="236" t="e">
        <f>SUM(LEN(#REF!),LEN(#REF!),LEN(#REF!),LEN(#REF!),(LEN(#REF!)))</f>
        <v>#REF!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65"/>
      <c r="AD76" s="185"/>
      <c r="AE76" s="185"/>
      <c r="AF76" s="185"/>
      <c r="AG76" s="185"/>
      <c r="AH76" s="185"/>
      <c r="AI76" s="226"/>
      <c r="AJ76" s="185"/>
      <c r="AK76" s="185"/>
      <c r="AL76" s="185"/>
      <c r="AM76" s="185"/>
      <c r="AN76" s="347"/>
      <c r="AO76" s="348"/>
      <c r="AP76" s="389"/>
      <c r="AQ76" s="187"/>
      <c r="AR76" s="187"/>
      <c r="AS76" s="187"/>
      <c r="AT76" s="187"/>
      <c r="AU76" s="360"/>
      <c r="AV76" s="190"/>
      <c r="AW76" s="190"/>
      <c r="AX76" s="190"/>
      <c r="AY76" s="190"/>
      <c r="AZ76" s="214"/>
      <c r="BC76" s="389"/>
    </row>
    <row r="77" spans="1:55" s="122" customFormat="1" ht="41.25" customHeight="1">
      <c r="A77" s="133"/>
      <c r="B77" s="134" t="s">
        <v>584</v>
      </c>
      <c r="C77" s="95"/>
      <c r="D77" s="117"/>
      <c r="E77" s="466"/>
      <c r="F77" s="117"/>
      <c r="G77" s="167"/>
      <c r="H77" s="236" t="e">
        <f>SUM(LEN(#REF!),LEN(#REF!),LEN(#REF!),LEN(#REF!),(LEN(#REF!)))</f>
        <v>#REF!</v>
      </c>
      <c r="I77" s="185" t="e">
        <f>#REF!+#REF!+#REF!+I78</f>
        <v>#REF!</v>
      </c>
      <c r="J77" s="185" t="e">
        <f>#REF!+#REF!+#REF!+J78</f>
        <v>#REF!</v>
      </c>
      <c r="K77" s="185" t="e">
        <f>#REF!+#REF!+#REF!+K78</f>
        <v>#REF!</v>
      </c>
      <c r="L77" s="185" t="e">
        <f>#REF!+#REF!+#REF!+L78</f>
        <v>#REF!</v>
      </c>
      <c r="M77" s="185" t="e">
        <f>#REF!+#REF!+#REF!+M78</f>
        <v>#REF!</v>
      </c>
      <c r="N77" s="185" t="e">
        <f>#REF!+#REF!+#REF!+N78</f>
        <v>#REF!</v>
      </c>
      <c r="O77" s="185" t="e">
        <f>#REF!+#REF!+#REF!+O78</f>
        <v>#REF!</v>
      </c>
      <c r="P77" s="185" t="e">
        <f>#REF!+#REF!+#REF!+P78</f>
        <v>#REF!</v>
      </c>
      <c r="Q77" s="185" t="e">
        <f>#REF!+#REF!+#REF!+Q78</f>
        <v>#REF!</v>
      </c>
      <c r="R77" s="185" t="e">
        <f>#REF!+#REF!+#REF!+R78</f>
        <v>#REF!</v>
      </c>
      <c r="S77" s="190" t="e">
        <f>I77/12</f>
        <v>#REF!</v>
      </c>
      <c r="T77" s="190" t="e">
        <f t="shared" ref="T77:AB77" si="215">J77/12</f>
        <v>#REF!</v>
      </c>
      <c r="U77" s="190" t="e">
        <f t="shared" si="215"/>
        <v>#REF!</v>
      </c>
      <c r="V77" s="190" t="e">
        <f t="shared" si="215"/>
        <v>#REF!</v>
      </c>
      <c r="W77" s="190" t="e">
        <f t="shared" si="215"/>
        <v>#REF!</v>
      </c>
      <c r="X77" s="190" t="e">
        <f t="shared" si="215"/>
        <v>#REF!</v>
      </c>
      <c r="Y77" s="190" t="e">
        <f t="shared" si="215"/>
        <v>#REF!</v>
      </c>
      <c r="Z77" s="190" t="e">
        <f t="shared" si="215"/>
        <v>#REF!</v>
      </c>
      <c r="AA77" s="190" t="e">
        <f t="shared" si="215"/>
        <v>#REF!</v>
      </c>
      <c r="AB77" s="190" t="e">
        <f t="shared" si="215"/>
        <v>#REF!</v>
      </c>
      <c r="AC77" s="167"/>
      <c r="AD77" s="185" t="e">
        <f>#REF!+#REF!+#REF!+AD78</f>
        <v>#REF!</v>
      </c>
      <c r="AE77" s="185" t="e">
        <f>#REF!+#REF!+#REF!+AE78</f>
        <v>#REF!</v>
      </c>
      <c r="AF77" s="185" t="e">
        <f>#REF!+#REF!+#REF!+AF78</f>
        <v>#REF!</v>
      </c>
      <c r="AG77" s="185" t="e">
        <f>#REF!+#REF!+#REF!+AG78</f>
        <v>#REF!</v>
      </c>
      <c r="AH77" s="185" t="e">
        <f>#REF!+#REF!+#REF!+AH78</f>
        <v>#REF!</v>
      </c>
      <c r="AI77" s="226" t="e">
        <f>#REF!+#REF!+#REF!+AI78</f>
        <v>#REF!</v>
      </c>
      <c r="AJ77" s="185" t="e">
        <f>#REF!+#REF!+#REF!+AJ78</f>
        <v>#REF!</v>
      </c>
      <c r="AK77" s="185" t="e">
        <f>#REF!+#REF!+#REF!+AK78</f>
        <v>#REF!</v>
      </c>
      <c r="AL77" s="185" t="e">
        <f>#REF!+#REF!+#REF!+AL78</f>
        <v>#REF!</v>
      </c>
      <c r="AM77" s="185" t="e">
        <f>#REF!+#REF!+#REF!+AM78</f>
        <v>#REF!</v>
      </c>
      <c r="AN77" s="347" t="e">
        <f>#REF!+#REF!+#REF!+AN78</f>
        <v>#REF!</v>
      </c>
      <c r="AO77" s="348" t="e">
        <f t="shared" ref="AO77" si="216">I77+AE77</f>
        <v>#REF!</v>
      </c>
      <c r="AP77" s="389"/>
      <c r="AQ77" s="187" t="e">
        <f t="shared" ref="AQ77" si="217">J77+AF77</f>
        <v>#REF!</v>
      </c>
      <c r="AR77" s="187" t="e">
        <f t="shared" ref="AR77" si="218">M77+AI77</f>
        <v>#REF!</v>
      </c>
      <c r="AS77" s="187" t="e">
        <f t="shared" ref="AS77" si="219">Q77+AM77</f>
        <v>#REF!</v>
      </c>
      <c r="AT77" s="187" t="e">
        <f t="shared" ref="AT77" si="220">R77+AN77</f>
        <v>#REF!</v>
      </c>
      <c r="AU77" s="360" t="e">
        <f>AO77/12</f>
        <v>#REF!</v>
      </c>
      <c r="AV77" s="190" t="e">
        <f>AQ77/12</f>
        <v>#REF!</v>
      </c>
      <c r="AW77" s="190" t="e">
        <f>AR77/12</f>
        <v>#REF!</v>
      </c>
      <c r="AX77" s="190" t="e">
        <f>AS77/12</f>
        <v>#REF!</v>
      </c>
      <c r="AY77" s="190" t="e">
        <f>AT77/12</f>
        <v>#REF!</v>
      </c>
      <c r="AZ77" s="214"/>
      <c r="BB77" s="122">
        <v>160</v>
      </c>
      <c r="BC77" s="389"/>
    </row>
    <row r="78" spans="1:55" s="122" customFormat="1" ht="41.25" customHeight="1">
      <c r="A78" s="128"/>
      <c r="B78" s="129" t="s">
        <v>585</v>
      </c>
      <c r="C78" s="130"/>
      <c r="D78" s="140"/>
      <c r="E78" s="79"/>
      <c r="F78" s="99"/>
      <c r="G78" s="165"/>
      <c r="H78" s="236" t="e">
        <f>SUM(LEN(#REF!),LEN(#REF!),LEN(#REF!),LEN(#REF!),(LEN(#REF!)))</f>
        <v>#REF!</v>
      </c>
      <c r="I78" s="185" t="e">
        <f>SUM(I79:I79)</f>
        <v>#REF!</v>
      </c>
      <c r="J78" s="185" t="e">
        <f>SUM(J79:J79)</f>
        <v>#REF!</v>
      </c>
      <c r="K78" s="185" t="e">
        <f>SUM(K79:K79)</f>
        <v>#REF!</v>
      </c>
      <c r="L78" s="185" t="e">
        <f>SUM(L79:L79)</f>
        <v>#REF!</v>
      </c>
      <c r="M78" s="185" t="e">
        <f>SUM(M79:M79)</f>
        <v>#REF!</v>
      </c>
      <c r="N78" s="185" t="e">
        <f>SUM(N79:N79)</f>
        <v>#REF!</v>
      </c>
      <c r="O78" s="185" t="e">
        <f>SUM(O79:O79)</f>
        <v>#REF!</v>
      </c>
      <c r="P78" s="185" t="e">
        <f>SUM(P79:P79)</f>
        <v>#REF!</v>
      </c>
      <c r="Q78" s="185" t="e">
        <f>SUM(Q79:Q79)</f>
        <v>#REF!</v>
      </c>
      <c r="R78" s="185" t="e">
        <f>SUM(R79:R79)</f>
        <v>#REF!</v>
      </c>
      <c r="S78" s="190" t="e">
        <f>I78/3</f>
        <v>#REF!</v>
      </c>
      <c r="T78" s="190" t="e">
        <f t="shared" ref="T78:AB78" si="221">J78/3</f>
        <v>#REF!</v>
      </c>
      <c r="U78" s="190" t="e">
        <f t="shared" si="221"/>
        <v>#REF!</v>
      </c>
      <c r="V78" s="190" t="e">
        <f t="shared" si="221"/>
        <v>#REF!</v>
      </c>
      <c r="W78" s="190" t="e">
        <f t="shared" si="221"/>
        <v>#REF!</v>
      </c>
      <c r="X78" s="190" t="e">
        <f t="shared" si="221"/>
        <v>#REF!</v>
      </c>
      <c r="Y78" s="190" t="e">
        <f t="shared" si="221"/>
        <v>#REF!</v>
      </c>
      <c r="Z78" s="190" t="e">
        <f t="shared" si="221"/>
        <v>#REF!</v>
      </c>
      <c r="AA78" s="190" t="e">
        <f t="shared" si="221"/>
        <v>#REF!</v>
      </c>
      <c r="AB78" s="190" t="e">
        <f t="shared" si="221"/>
        <v>#REF!</v>
      </c>
      <c r="AC78" s="165"/>
      <c r="AD78" s="185" t="e">
        <f>SUM(AD79:AD79)</f>
        <v>#REF!</v>
      </c>
      <c r="AE78" s="185" t="e">
        <f>SUM(AE79:AE79)</f>
        <v>#REF!</v>
      </c>
      <c r="AF78" s="185" t="e">
        <f>SUM(AF79:AF79)</f>
        <v>#REF!</v>
      </c>
      <c r="AG78" s="185" t="e">
        <f>SUM(AG79:AG79)</f>
        <v>#REF!</v>
      </c>
      <c r="AH78" s="185" t="e">
        <f>SUM(AH79:AH79)</f>
        <v>#REF!</v>
      </c>
      <c r="AI78" s="226" t="e">
        <f>SUM(AI79:AI79)</f>
        <v>#REF!</v>
      </c>
      <c r="AJ78" s="185" t="e">
        <f>SUM(AJ79:AJ79)</f>
        <v>#REF!</v>
      </c>
      <c r="AK78" s="185" t="e">
        <f>SUM(AK79:AK79)</f>
        <v>#REF!</v>
      </c>
      <c r="AL78" s="185" t="e">
        <f>SUM(AL79:AL79)</f>
        <v>#REF!</v>
      </c>
      <c r="AM78" s="185" t="e">
        <f>SUM(AM79:AM79)</f>
        <v>#REF!</v>
      </c>
      <c r="AN78" s="347" t="e">
        <f>SUM(AN79:AN79)</f>
        <v>#REF!</v>
      </c>
      <c r="AO78" s="348" t="e">
        <f t="shared" ref="AO78:AO79" si="222">I78+AE78</f>
        <v>#REF!</v>
      </c>
      <c r="AP78" s="389"/>
      <c r="AQ78" s="187" t="e">
        <f t="shared" ref="AQ78:AQ79" si="223">J78+AF78</f>
        <v>#REF!</v>
      </c>
      <c r="AR78" s="187" t="e">
        <f t="shared" ref="AR78:AR79" si="224">M78+AI78</f>
        <v>#REF!</v>
      </c>
      <c r="AS78" s="187" t="e">
        <f t="shared" ref="AS78:AS79" si="225">Q78+AM78</f>
        <v>#REF!</v>
      </c>
      <c r="AT78" s="187" t="e">
        <f t="shared" ref="AT78:AT79" si="226">R78+AN78</f>
        <v>#REF!</v>
      </c>
      <c r="AU78" s="360" t="e">
        <f>AO78/3</f>
        <v>#REF!</v>
      </c>
      <c r="AV78" s="190" t="e">
        <f>AQ78/3</f>
        <v>#REF!</v>
      </c>
      <c r="AW78" s="190" t="e">
        <f>AR78/3</f>
        <v>#REF!</v>
      </c>
      <c r="AX78" s="190" t="e">
        <f>AS78/3</f>
        <v>#REF!</v>
      </c>
      <c r="AY78" s="190" t="e">
        <f>AT78/3</f>
        <v>#REF!</v>
      </c>
      <c r="AZ78" s="214"/>
      <c r="BB78" s="122">
        <v>0</v>
      </c>
      <c r="BC78" s="389"/>
    </row>
    <row r="79" spans="1:55" s="122" customFormat="1" ht="41.25" customHeight="1">
      <c r="A79" s="100">
        <v>2</v>
      </c>
      <c r="B79" s="118" t="s">
        <v>293</v>
      </c>
      <c r="C79" s="119" t="s">
        <v>256</v>
      </c>
      <c r="D79" s="120" t="s">
        <v>323</v>
      </c>
      <c r="E79" s="80" t="s">
        <v>549</v>
      </c>
      <c r="F79" s="82"/>
      <c r="G79" s="166"/>
      <c r="H79" s="236" t="e">
        <f>SUM(LEN(#REF!),LEN(#REF!),LEN(#REF!),LEN(#REF!),(LEN(#REF!)))</f>
        <v>#REF!</v>
      </c>
      <c r="I79" s="185" t="e">
        <f t="shared" ref="I79" si="227">H79+K79</f>
        <v>#REF!</v>
      </c>
      <c r="J79" s="185" t="e">
        <f>SUM(LEN(#REF!),LEN(#REF!),LEN(#REF!),LEN(#REF!),(LEN(#REF!)))</f>
        <v>#REF!</v>
      </c>
      <c r="K79" s="185" t="e">
        <f>SUM(LEN(#REF!),LEN(#REF!),LEN(#REF!),LEN(#REF!),(LEN(#REF!)))</f>
        <v>#REF!</v>
      </c>
      <c r="L79" s="185" t="e">
        <f>SUM(LEN(#REF!),LEN(#REF!),LEN(#REF!),LEN(#REF!),(LEN(#REF!)))</f>
        <v>#REF!</v>
      </c>
      <c r="M79" s="185" t="e">
        <f>SUM(LEN(#REF!),LEN(#REF!),LEN(#REF!),LEN(#REF!),(LEN(#REF!)))</f>
        <v>#REF!</v>
      </c>
      <c r="N79" s="185" t="e">
        <f>SUM(LEN(#REF!),LEN(#REF!),LEN(#REF!),LEN(#REF!),(LEN(#REF!)))</f>
        <v>#REF!</v>
      </c>
      <c r="O79" s="185" t="e">
        <f>SUM(LEN(#REF!),LEN(#REF!),LEN(#REF!),LEN(#REF!),(LEN(#REF!)))</f>
        <v>#REF!</v>
      </c>
      <c r="P79" s="185" t="e">
        <f>SUM(LEN(#REF!),LEN(#REF!),LEN(#REF!),LEN(#REF!),(LEN(#REF!)))</f>
        <v>#REF!</v>
      </c>
      <c r="Q79" s="185" t="e">
        <f t="shared" ref="Q79" si="228">SUM(N79:P79)</f>
        <v>#REF!</v>
      </c>
      <c r="R79" s="185" t="e">
        <f>SUM(LEN(#REF!),LEN(#REF!),LEN(#REF!),LEN(#REF!),(LEN(#REF!)))</f>
        <v>#REF!</v>
      </c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66"/>
      <c r="AD79" s="228" t="e">
        <f>SUM(LEN(#REF!),LEN(#REF!),LEN(#REF!),LEN(#REF!),LEN(#REF!))</f>
        <v>#REF!</v>
      </c>
      <c r="AE79" s="185" t="e">
        <f t="shared" ref="AE79" si="229">AD79+AG79</f>
        <v>#REF!</v>
      </c>
      <c r="AF79" s="185" t="e">
        <f>SUM(LEN(#REF!),LEN(#REF!),LEN(#REF!),LEN(#REF!),(LEN(#REF!)))</f>
        <v>#REF!</v>
      </c>
      <c r="AG79" s="185" t="e">
        <f>SUM(LEN(#REF!),LEN(#REF!),LEN(#REF!),LEN(#REF!),LEN(#REF!))</f>
        <v>#REF!</v>
      </c>
      <c r="AH79" s="185" t="e">
        <f>SUM(LEN(#REF!),LEN(#REF!),LEN(#REF!),LEN(#REF!),(LEN(#REF!)))</f>
        <v>#REF!</v>
      </c>
      <c r="AI79" s="226" t="e">
        <f>SUM(LEN(#REF!),LEN(#REF!),LEN(#REF!),LEN(#REF!),(LEN(#REF!)))</f>
        <v>#REF!</v>
      </c>
      <c r="AJ79" s="214" t="e">
        <f>SUM(LEN(#REF!),LEN(#REF!),LEN(#REF!),LEN(#REF!),(LEN(#REF!)))</f>
        <v>#REF!</v>
      </c>
      <c r="AK79" s="214" t="e">
        <f>SUM(LEN(#REF!),LEN(#REF!),LEN(#REF!),LEN(#REF!),(LEN(#REF!)))</f>
        <v>#REF!</v>
      </c>
      <c r="AL79" s="214" t="e">
        <f>SUM(LEN(#REF!),LEN(#REF!),LEN(#REF!),LEN(#REF!),(LEN(#REF!)))</f>
        <v>#REF!</v>
      </c>
      <c r="AM79" s="185" t="e">
        <f t="shared" ref="AM79" si="230">SUM(AJ79:AL79)</f>
        <v>#REF!</v>
      </c>
      <c r="AN79" s="347" t="e">
        <f>SUM(LEN(#REF!),LEN(#REF!),LEN(#REF!),LEN(#REF!),(LEN(#REF!)))</f>
        <v>#REF!</v>
      </c>
      <c r="AO79" s="348" t="e">
        <f t="shared" si="222"/>
        <v>#REF!</v>
      </c>
      <c r="AP79" s="389" t="e">
        <f>SUM(AO79:AO79)</f>
        <v>#REF!</v>
      </c>
      <c r="AQ79" s="187" t="e">
        <f t="shared" si="223"/>
        <v>#REF!</v>
      </c>
      <c r="AR79" s="187" t="e">
        <f t="shared" si="224"/>
        <v>#REF!</v>
      </c>
      <c r="AS79" s="187" t="e">
        <f t="shared" si="225"/>
        <v>#REF!</v>
      </c>
      <c r="AT79" s="187" t="e">
        <f t="shared" si="226"/>
        <v>#REF!</v>
      </c>
      <c r="AU79" s="360"/>
      <c r="AV79" s="190"/>
      <c r="AW79" s="190"/>
      <c r="AX79" s="190"/>
      <c r="AY79" s="190"/>
      <c r="AZ79" s="214"/>
      <c r="BB79" s="122">
        <v>0</v>
      </c>
      <c r="BC79" s="389">
        <f>SUM(BB79:BB79)</f>
        <v>0</v>
      </c>
    </row>
    <row r="80" spans="1:55" s="122" customFormat="1" ht="41.25" customHeight="1">
      <c r="A80" s="133"/>
      <c r="B80" s="134" t="s">
        <v>586</v>
      </c>
      <c r="C80" s="138"/>
      <c r="D80" s="144"/>
      <c r="E80" s="466"/>
      <c r="F80" s="117"/>
      <c r="G80" s="167"/>
      <c r="H80" s="236" t="e">
        <f>SUM(LEN(#REF!),LEN(#REF!),LEN(#REF!),LEN(#REF!),(LEN(#REF!)))</f>
        <v>#REF!</v>
      </c>
      <c r="I80" s="185" t="e">
        <f>#REF!</f>
        <v>#REF!</v>
      </c>
      <c r="J80" s="185" t="e">
        <f>#REF!</f>
        <v>#REF!</v>
      </c>
      <c r="K80" s="185" t="e">
        <f>#REF!</f>
        <v>#REF!</v>
      </c>
      <c r="L80" s="185" t="e">
        <f>#REF!</f>
        <v>#REF!</v>
      </c>
      <c r="M80" s="185" t="e">
        <f>#REF!</f>
        <v>#REF!</v>
      </c>
      <c r="N80" s="185" t="e">
        <f>#REF!</f>
        <v>#REF!</v>
      </c>
      <c r="O80" s="185" t="e">
        <f>#REF!</f>
        <v>#REF!</v>
      </c>
      <c r="P80" s="185" t="e">
        <f>#REF!</f>
        <v>#REF!</v>
      </c>
      <c r="Q80" s="185" t="e">
        <f>#REF!</f>
        <v>#REF!</v>
      </c>
      <c r="R80" s="185" t="e">
        <f>#REF!</f>
        <v>#REF!</v>
      </c>
      <c r="S80" s="190" t="e">
        <f>#REF!</f>
        <v>#REF!</v>
      </c>
      <c r="T80" s="190" t="e">
        <f>#REF!</f>
        <v>#REF!</v>
      </c>
      <c r="U80" s="190" t="e">
        <f>#REF!</f>
        <v>#REF!</v>
      </c>
      <c r="V80" s="190" t="e">
        <f>#REF!</f>
        <v>#REF!</v>
      </c>
      <c r="W80" s="190" t="e">
        <f>#REF!</f>
        <v>#REF!</v>
      </c>
      <c r="X80" s="190" t="e">
        <f>#REF!</f>
        <v>#REF!</v>
      </c>
      <c r="Y80" s="190" t="e">
        <f>#REF!</f>
        <v>#REF!</v>
      </c>
      <c r="Z80" s="190" t="e">
        <f>#REF!</f>
        <v>#REF!</v>
      </c>
      <c r="AA80" s="190" t="e">
        <f>#REF!</f>
        <v>#REF!</v>
      </c>
      <c r="AB80" s="190" t="e">
        <f>#REF!</f>
        <v>#REF!</v>
      </c>
      <c r="AC80" s="167"/>
      <c r="AD80" s="185" t="e">
        <f>#REF!</f>
        <v>#REF!</v>
      </c>
      <c r="AE80" s="185" t="e">
        <f>#REF!</f>
        <v>#REF!</v>
      </c>
      <c r="AF80" s="185" t="e">
        <f>#REF!</f>
        <v>#REF!</v>
      </c>
      <c r="AG80" s="185" t="e">
        <f>#REF!</f>
        <v>#REF!</v>
      </c>
      <c r="AH80" s="185" t="e">
        <f>#REF!</f>
        <v>#REF!</v>
      </c>
      <c r="AI80" s="226" t="e">
        <f>#REF!</f>
        <v>#REF!</v>
      </c>
      <c r="AJ80" s="185" t="e">
        <f>#REF!</f>
        <v>#REF!</v>
      </c>
      <c r="AK80" s="185" t="e">
        <f>#REF!</f>
        <v>#REF!</v>
      </c>
      <c r="AL80" s="185" t="e">
        <f>#REF!</f>
        <v>#REF!</v>
      </c>
      <c r="AM80" s="185" t="e">
        <f>#REF!</f>
        <v>#REF!</v>
      </c>
      <c r="AN80" s="347" t="e">
        <f>#REF!</f>
        <v>#REF!</v>
      </c>
      <c r="AO80" s="348" t="e">
        <f t="shared" ref="AO80" si="231">I80+AE80</f>
        <v>#REF!</v>
      </c>
      <c r="AP80" s="389"/>
      <c r="AQ80" s="187" t="e">
        <f t="shared" ref="AQ80" si="232">J80+AF80</f>
        <v>#REF!</v>
      </c>
      <c r="AR80" s="187" t="e">
        <f t="shared" ref="AR80" si="233">M80+AI80</f>
        <v>#REF!</v>
      </c>
      <c r="AS80" s="187" t="e">
        <f t="shared" ref="AS80" si="234">Q80+AM80</f>
        <v>#REF!</v>
      </c>
      <c r="AT80" s="187" t="e">
        <f t="shared" ref="AT80" si="235">R80+AN80</f>
        <v>#REF!</v>
      </c>
      <c r="AU80" s="360" t="e">
        <f>AO80/9</f>
        <v>#REF!</v>
      </c>
      <c r="AV80" s="190" t="e">
        <f t="shared" ref="AV80:AY80" si="236">AQ80/9</f>
        <v>#REF!</v>
      </c>
      <c r="AW80" s="190" t="e">
        <f t="shared" si="236"/>
        <v>#REF!</v>
      </c>
      <c r="AX80" s="190" t="e">
        <f t="shared" si="236"/>
        <v>#REF!</v>
      </c>
      <c r="AY80" s="190" t="e">
        <f t="shared" si="236"/>
        <v>#REF!</v>
      </c>
      <c r="AZ80" s="214"/>
      <c r="BB80" s="122">
        <v>0</v>
      </c>
      <c r="BC80" s="389"/>
    </row>
    <row r="81" spans="1:55" s="87" customFormat="1" ht="41.25" customHeight="1" thickBot="1">
      <c r="A81" s="83"/>
      <c r="B81" s="84" t="s">
        <v>297</v>
      </c>
      <c r="C81" s="85">
        <f>COUNTA(A10:A80)</f>
        <v>32</v>
      </c>
      <c r="D81" s="86"/>
      <c r="E81" s="468"/>
      <c r="F81" s="116"/>
      <c r="G81" s="169"/>
      <c r="H81" s="237"/>
      <c r="I81" s="186"/>
      <c r="J81" s="175"/>
      <c r="K81" s="175"/>
      <c r="L81" s="176"/>
      <c r="M81" s="176"/>
      <c r="N81" s="176"/>
      <c r="O81" s="176"/>
      <c r="P81" s="176"/>
      <c r="Q81" s="176"/>
      <c r="R81" s="177"/>
      <c r="S81" s="191"/>
      <c r="T81" s="192"/>
      <c r="U81" s="192"/>
      <c r="V81" s="193"/>
      <c r="W81" s="193"/>
      <c r="X81" s="193"/>
      <c r="Y81" s="193"/>
      <c r="Z81" s="193"/>
      <c r="AA81" s="193"/>
      <c r="AB81" s="194"/>
      <c r="AC81" s="169"/>
      <c r="AD81" s="229"/>
      <c r="AE81" s="186"/>
      <c r="AF81" s="175"/>
      <c r="AG81" s="175"/>
      <c r="AH81" s="176"/>
      <c r="AI81" s="453"/>
      <c r="AJ81" s="215"/>
      <c r="AK81" s="215"/>
      <c r="AL81" s="215"/>
      <c r="AM81" s="176"/>
      <c r="AN81" s="176"/>
      <c r="AO81" s="237"/>
      <c r="AP81" s="395" t="e">
        <f>SUM(AP9:AP80)</f>
        <v>#REF!</v>
      </c>
      <c r="AQ81" s="186"/>
      <c r="AR81" s="175"/>
      <c r="AS81" s="175"/>
      <c r="AT81" s="175"/>
      <c r="AU81" s="361"/>
      <c r="AV81" s="193"/>
      <c r="AW81" s="193"/>
      <c r="AX81" s="193"/>
      <c r="AY81" s="193"/>
      <c r="AZ81" s="345"/>
      <c r="BA81" s="106"/>
      <c r="BC81" s="395">
        <f>SUM(BC9:BC80)</f>
        <v>16</v>
      </c>
    </row>
    <row r="82" spans="1:55" s="61" customFormat="1" ht="15" customHeight="1">
      <c r="A82" s="195"/>
      <c r="C82" s="196"/>
      <c r="D82" s="197"/>
      <c r="E82" s="463"/>
      <c r="F82" s="201"/>
      <c r="G82" s="200"/>
      <c r="H82" s="94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0"/>
      <c r="AD82" s="338"/>
      <c r="AE82" s="202"/>
      <c r="AF82" s="202"/>
      <c r="AG82" s="202"/>
      <c r="AH82" s="202"/>
      <c r="AI82" s="451"/>
      <c r="AJ82" s="202"/>
      <c r="AK82" s="202"/>
      <c r="AL82" s="202"/>
      <c r="AM82" s="202"/>
      <c r="AN82" s="202"/>
      <c r="AO82" s="94"/>
      <c r="AP82" s="221"/>
      <c r="AQ82" s="202"/>
      <c r="AR82" s="202"/>
      <c r="AS82" s="202"/>
      <c r="AT82" s="202"/>
      <c r="AU82" s="357"/>
      <c r="AV82" s="203"/>
      <c r="AW82" s="203"/>
      <c r="AX82" s="203"/>
      <c r="AY82" s="203"/>
      <c r="AZ82" s="202"/>
      <c r="BC82" s="221"/>
    </row>
    <row r="83" spans="1:55" s="107" customFormat="1" ht="23.25" customHeight="1">
      <c r="A83" s="195"/>
      <c r="B83" s="344"/>
      <c r="C83" s="343"/>
      <c r="E83" s="457"/>
      <c r="F83" s="457"/>
      <c r="G83" s="457"/>
      <c r="H83" s="174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174"/>
      <c r="AD83" s="339"/>
      <c r="AE83" s="205"/>
      <c r="AF83" s="205"/>
      <c r="AG83" s="205"/>
      <c r="AH83" s="205"/>
      <c r="AI83" s="454"/>
      <c r="AJ83" s="205"/>
      <c r="AK83" s="205"/>
      <c r="AL83" s="205"/>
      <c r="AM83" s="205"/>
      <c r="AN83" s="205"/>
      <c r="AO83" s="365"/>
      <c r="AP83" s="365"/>
      <c r="AQ83" s="205"/>
      <c r="AR83" s="205"/>
      <c r="AS83" s="205"/>
      <c r="AT83" s="205"/>
      <c r="AU83" s="362"/>
      <c r="AV83" s="206"/>
      <c r="AW83" s="206"/>
      <c r="AX83" s="206"/>
      <c r="AY83" s="206"/>
      <c r="AZ83" s="205"/>
      <c r="BC83" s="365"/>
    </row>
    <row r="84" spans="1:55" s="106" customFormat="1" ht="23.25" customHeight="1">
      <c r="A84" s="195"/>
      <c r="C84" s="196"/>
      <c r="D84" s="197"/>
      <c r="E84" s="458"/>
      <c r="F84" s="458"/>
      <c r="G84" s="458"/>
      <c r="H84" s="153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153"/>
      <c r="AD84" s="225"/>
      <c r="AE84" s="207"/>
      <c r="AF84" s="207"/>
      <c r="AG84" s="207"/>
      <c r="AH84" s="207"/>
      <c r="AI84" s="224"/>
      <c r="AJ84" s="207"/>
      <c r="AK84" s="207"/>
      <c r="AL84" s="207"/>
      <c r="AM84" s="207"/>
      <c r="AN84" s="207"/>
      <c r="AO84" s="153"/>
      <c r="AP84" s="153"/>
      <c r="AQ84" s="207"/>
      <c r="AR84" s="207"/>
      <c r="AS84" s="207"/>
      <c r="AT84" s="340" t="s">
        <v>507</v>
      </c>
      <c r="AU84" s="225"/>
      <c r="AV84" s="153"/>
      <c r="AW84" s="153"/>
      <c r="AX84" s="208"/>
      <c r="AY84" s="208"/>
      <c r="AZ84" s="207"/>
      <c r="BC84" s="153"/>
    </row>
    <row r="85" spans="1:55" s="61" customFormat="1" ht="22.5" customHeight="1">
      <c r="A85" s="195"/>
      <c r="C85" s="196"/>
      <c r="D85" s="197"/>
      <c r="E85" s="463"/>
      <c r="F85" s="201"/>
      <c r="G85" s="200"/>
      <c r="H85" s="93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0"/>
      <c r="AD85" s="342"/>
      <c r="AE85" s="202"/>
      <c r="AF85" s="202"/>
      <c r="AG85" s="202"/>
      <c r="AH85" s="202"/>
      <c r="AI85" s="451"/>
      <c r="AJ85" s="202"/>
      <c r="AK85" s="202"/>
      <c r="AL85" s="202"/>
      <c r="AM85" s="202"/>
      <c r="AN85" s="202"/>
      <c r="AO85" s="93"/>
      <c r="AP85" s="153"/>
      <c r="AQ85" s="202"/>
      <c r="AR85" s="202"/>
      <c r="AS85" s="202"/>
      <c r="AT85" s="341" t="s">
        <v>395</v>
      </c>
      <c r="AU85" s="219"/>
      <c r="AV85" s="93"/>
      <c r="AW85" s="94"/>
      <c r="AX85" s="203"/>
      <c r="AY85" s="203"/>
      <c r="AZ85" s="202"/>
      <c r="BC85" s="153"/>
    </row>
    <row r="86" spans="1:55" s="61" customFormat="1" ht="22.5" customHeight="1">
      <c r="A86" s="195"/>
      <c r="C86" s="196"/>
      <c r="D86" s="197"/>
      <c r="E86" s="463"/>
      <c r="F86" s="201"/>
      <c r="G86" s="200"/>
      <c r="H86" s="93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0"/>
      <c r="AD86" s="342"/>
      <c r="AE86" s="202"/>
      <c r="AF86" s="202"/>
      <c r="AG86" s="202"/>
      <c r="AH86" s="202"/>
      <c r="AI86" s="451"/>
      <c r="AJ86" s="202"/>
      <c r="AK86" s="202"/>
      <c r="AL86" s="202"/>
      <c r="AM86" s="202"/>
      <c r="AN86" s="202"/>
      <c r="AO86" s="93"/>
      <c r="AP86" s="153"/>
      <c r="AQ86" s="202"/>
      <c r="AR86" s="202"/>
      <c r="AS86" s="202"/>
      <c r="AT86" s="341"/>
      <c r="AU86" s="219"/>
      <c r="AV86" s="93"/>
      <c r="AW86" s="94"/>
      <c r="AX86" s="203"/>
      <c r="AY86" s="203"/>
      <c r="AZ86" s="202"/>
      <c r="BC86" s="153"/>
    </row>
    <row r="87" spans="1:55" s="61" customFormat="1" ht="15" customHeight="1">
      <c r="A87" s="195"/>
      <c r="C87" s="196"/>
      <c r="D87" s="197"/>
      <c r="E87" s="463"/>
      <c r="F87" s="201"/>
      <c r="G87" s="200"/>
      <c r="H87" s="93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0"/>
      <c r="AD87" s="342"/>
      <c r="AE87" s="202"/>
      <c r="AF87" s="202"/>
      <c r="AG87" s="202"/>
      <c r="AH87" s="202"/>
      <c r="AI87" s="451"/>
      <c r="AJ87" s="202"/>
      <c r="AK87" s="202"/>
      <c r="AL87" s="202"/>
      <c r="AM87" s="202"/>
      <c r="AN87" s="202"/>
      <c r="AO87" s="93"/>
      <c r="AP87" s="153"/>
      <c r="AQ87" s="202"/>
      <c r="AR87" s="202"/>
      <c r="AS87" s="202"/>
      <c r="AT87" s="341" t="s">
        <v>396</v>
      </c>
      <c r="AU87" s="219"/>
      <c r="AV87" s="93"/>
      <c r="AW87" s="94"/>
      <c r="AX87" s="203"/>
      <c r="AY87" s="203"/>
      <c r="AZ87" s="202"/>
      <c r="BC87" s="153"/>
    </row>
    <row r="88" spans="1:55" s="61" customFormat="1" ht="28.5" customHeight="1">
      <c r="A88" s="195"/>
      <c r="C88" s="196"/>
      <c r="D88" s="197"/>
      <c r="E88" s="463"/>
      <c r="F88" s="201"/>
      <c r="G88" s="200"/>
      <c r="H88" s="93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0"/>
      <c r="AD88" s="342"/>
      <c r="AE88" s="202"/>
      <c r="AF88" s="202"/>
      <c r="AG88" s="202"/>
      <c r="AH88" s="202"/>
      <c r="AI88" s="451"/>
      <c r="AJ88" s="202"/>
      <c r="AK88" s="202"/>
      <c r="AL88" s="202"/>
      <c r="AM88" s="202"/>
      <c r="AN88" s="202"/>
      <c r="AO88" s="93"/>
      <c r="AP88" s="153"/>
      <c r="AQ88" s="202"/>
      <c r="AR88" s="202"/>
      <c r="AS88" s="202"/>
      <c r="AT88" s="202"/>
      <c r="AU88" s="357"/>
      <c r="AV88" s="203"/>
      <c r="AW88" s="203"/>
      <c r="AX88" s="203"/>
      <c r="AY88" s="203"/>
      <c r="AZ88" s="202"/>
      <c r="BC88" s="153"/>
    </row>
    <row r="89" spans="1:55" s="106" customFormat="1" ht="30.75" customHeight="1">
      <c r="A89" s="195"/>
      <c r="C89" s="196"/>
      <c r="D89" s="197"/>
      <c r="E89" s="458"/>
      <c r="F89" s="458"/>
      <c r="G89" s="458"/>
      <c r="H89" s="153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153"/>
      <c r="AD89" s="225"/>
      <c r="AE89" s="207"/>
      <c r="AF89" s="207"/>
      <c r="AG89" s="207"/>
      <c r="AH89" s="207"/>
      <c r="AI89" s="224"/>
      <c r="AJ89" s="207"/>
      <c r="AK89" s="207"/>
      <c r="AL89" s="207"/>
      <c r="AM89" s="207"/>
      <c r="AN89" s="207"/>
      <c r="AO89" s="153"/>
      <c r="AP89" s="153"/>
      <c r="AQ89" s="207"/>
      <c r="AR89" s="207"/>
      <c r="AS89" s="207"/>
      <c r="AT89" s="207"/>
      <c r="AU89" s="363"/>
      <c r="AV89" s="208"/>
      <c r="AW89" s="208"/>
      <c r="AX89" s="208"/>
      <c r="AY89" s="208"/>
      <c r="AZ89" s="207"/>
      <c r="BC89" s="153"/>
    </row>
    <row r="90" spans="1:55" s="61" customFormat="1" ht="15" customHeight="1">
      <c r="A90" s="195"/>
      <c r="C90" s="196"/>
      <c r="D90" s="197"/>
      <c r="E90" s="463"/>
      <c r="F90" s="201"/>
      <c r="G90" s="200"/>
      <c r="H90" s="94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0"/>
      <c r="AD90" s="338"/>
      <c r="AE90" s="202"/>
      <c r="AF90" s="202"/>
      <c r="AG90" s="202"/>
      <c r="AH90" s="202"/>
      <c r="AI90" s="451"/>
      <c r="AJ90" s="202"/>
      <c r="AK90" s="202"/>
      <c r="AL90" s="202"/>
      <c r="AM90" s="202"/>
      <c r="AN90" s="202"/>
      <c r="AO90" s="94"/>
      <c r="AP90" s="221"/>
      <c r="AQ90" s="202"/>
      <c r="AR90" s="202"/>
      <c r="AS90" s="202"/>
      <c r="AT90" s="202"/>
      <c r="AU90" s="357"/>
      <c r="AV90" s="203"/>
      <c r="AW90" s="203"/>
      <c r="AX90" s="203"/>
      <c r="AY90" s="203"/>
      <c r="AZ90" s="202"/>
      <c r="BC90" s="221"/>
    </row>
    <row r="91" spans="1:55" s="61" customFormat="1" ht="15" customHeight="1">
      <c r="A91" s="195"/>
      <c r="D91" s="204"/>
      <c r="E91" s="463"/>
      <c r="F91" s="201"/>
      <c r="G91" s="200"/>
      <c r="H91" s="94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0"/>
      <c r="AD91" s="338"/>
      <c r="AE91" s="202"/>
      <c r="AF91" s="202"/>
      <c r="AG91" s="202"/>
      <c r="AH91" s="202"/>
      <c r="AI91" s="451"/>
      <c r="AJ91" s="202"/>
      <c r="AK91" s="202"/>
      <c r="AL91" s="202"/>
      <c r="AM91" s="202"/>
      <c r="AN91" s="202"/>
      <c r="AO91" s="94"/>
      <c r="AP91" s="221"/>
      <c r="AQ91" s="202"/>
      <c r="AR91" s="202"/>
      <c r="AS91" s="202"/>
      <c r="AT91" s="202"/>
      <c r="AU91" s="357"/>
      <c r="AV91" s="203"/>
      <c r="AW91" s="203"/>
      <c r="AX91" s="203"/>
      <c r="AY91" s="203"/>
      <c r="AZ91" s="202"/>
      <c r="BC91" s="221"/>
    </row>
    <row r="92" spans="1:55" s="61" customFormat="1" ht="15" customHeight="1">
      <c r="A92" s="195"/>
      <c r="C92" s="196"/>
      <c r="D92" s="197"/>
      <c r="E92" s="463"/>
      <c r="F92" s="201"/>
      <c r="G92" s="200"/>
      <c r="H92" s="94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0"/>
      <c r="AD92" s="338"/>
      <c r="AE92" s="202"/>
      <c r="AF92" s="202"/>
      <c r="AG92" s="202"/>
      <c r="AH92" s="202"/>
      <c r="AI92" s="451"/>
      <c r="AJ92" s="202"/>
      <c r="AK92" s="202"/>
      <c r="AL92" s="202"/>
      <c r="AM92" s="202"/>
      <c r="AN92" s="202"/>
      <c r="AO92" s="94"/>
      <c r="AP92" s="221"/>
      <c r="AQ92" s="202"/>
      <c r="AR92" s="202"/>
      <c r="AS92" s="202"/>
      <c r="AT92" s="202"/>
      <c r="AU92" s="357"/>
      <c r="AV92" s="203"/>
      <c r="AW92" s="203"/>
      <c r="AX92" s="203"/>
      <c r="AY92" s="203"/>
      <c r="AZ92" s="202"/>
      <c r="BC92" s="221"/>
    </row>
    <row r="93" spans="1:55" s="61" customFormat="1" ht="15" customHeight="1">
      <c r="A93" s="195"/>
      <c r="C93" s="196"/>
      <c r="D93" s="197"/>
      <c r="E93" s="463"/>
      <c r="F93" s="201"/>
      <c r="G93" s="200"/>
      <c r="H93" s="94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0"/>
      <c r="AD93" s="338"/>
      <c r="AE93" s="202"/>
      <c r="AF93" s="202"/>
      <c r="AG93" s="202"/>
      <c r="AH93" s="202"/>
      <c r="AI93" s="451"/>
      <c r="AJ93" s="202"/>
      <c r="AK93" s="202"/>
      <c r="AL93" s="202"/>
      <c r="AM93" s="202"/>
      <c r="AN93" s="202"/>
      <c r="AO93" s="94"/>
      <c r="AP93" s="221"/>
      <c r="AQ93" s="202"/>
      <c r="AR93" s="202"/>
      <c r="AS93" s="202"/>
      <c r="AT93" s="202"/>
      <c r="AU93" s="357"/>
      <c r="AV93" s="203"/>
      <c r="AW93" s="203"/>
      <c r="AX93" s="203"/>
      <c r="AY93" s="203"/>
      <c r="AZ93" s="202"/>
      <c r="BC93" s="221"/>
    </row>
    <row r="94" spans="1:55" s="61" customFormat="1" ht="15" customHeight="1">
      <c r="A94" s="195"/>
      <c r="C94" s="196"/>
      <c r="D94" s="197"/>
      <c r="E94" s="463"/>
      <c r="F94" s="201"/>
      <c r="G94" s="200"/>
      <c r="H94" s="94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0"/>
      <c r="AD94" s="338"/>
      <c r="AE94" s="202"/>
      <c r="AF94" s="202"/>
      <c r="AG94" s="202"/>
      <c r="AH94" s="202"/>
      <c r="AI94" s="451"/>
      <c r="AJ94" s="202"/>
      <c r="AK94" s="202"/>
      <c r="AL94" s="202"/>
      <c r="AM94" s="202"/>
      <c r="AN94" s="202"/>
      <c r="AO94" s="94"/>
      <c r="AP94" s="221"/>
      <c r="AQ94" s="202"/>
      <c r="AR94" s="202"/>
      <c r="AS94" s="202"/>
      <c r="AT94" s="202"/>
      <c r="AU94" s="357"/>
      <c r="AV94" s="203"/>
      <c r="AW94" s="203"/>
      <c r="AX94" s="203"/>
      <c r="AY94" s="203"/>
      <c r="AZ94" s="202"/>
      <c r="BC94" s="221"/>
    </row>
    <row r="95" spans="1:55" s="61" customFormat="1" ht="15" customHeight="1">
      <c r="A95" s="195"/>
      <c r="C95" s="196"/>
      <c r="D95" s="197"/>
      <c r="E95" s="463"/>
      <c r="F95" s="201"/>
      <c r="G95" s="200"/>
      <c r="H95" s="94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0"/>
      <c r="AD95" s="338"/>
      <c r="AE95" s="202"/>
      <c r="AF95" s="202"/>
      <c r="AG95" s="202"/>
      <c r="AH95" s="202"/>
      <c r="AI95" s="451"/>
      <c r="AJ95" s="202"/>
      <c r="AK95" s="202"/>
      <c r="AL95" s="202"/>
      <c r="AM95" s="202"/>
      <c r="AN95" s="202"/>
      <c r="AO95" s="94"/>
      <c r="AP95" s="221"/>
      <c r="AQ95" s="202"/>
      <c r="AR95" s="202"/>
      <c r="AS95" s="202"/>
      <c r="AT95" s="202"/>
      <c r="AU95" s="357"/>
      <c r="AV95" s="203"/>
      <c r="AW95" s="203"/>
      <c r="AX95" s="203"/>
      <c r="AY95" s="203"/>
      <c r="AZ95" s="202"/>
      <c r="BC95" s="221"/>
    </row>
    <row r="96" spans="1:55" s="61" customFormat="1" ht="15" customHeight="1">
      <c r="A96" s="195"/>
      <c r="C96" s="196"/>
      <c r="D96" s="197"/>
      <c r="E96" s="463"/>
      <c r="F96" s="201"/>
      <c r="G96" s="200"/>
      <c r="H96" s="94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0"/>
      <c r="AD96" s="338"/>
      <c r="AE96" s="202"/>
      <c r="AF96" s="202"/>
      <c r="AG96" s="202"/>
      <c r="AH96" s="202"/>
      <c r="AI96" s="451"/>
      <c r="AJ96" s="202"/>
      <c r="AK96" s="202"/>
      <c r="AL96" s="202"/>
      <c r="AM96" s="202"/>
      <c r="AN96" s="202"/>
      <c r="AO96" s="94"/>
      <c r="AP96" s="221"/>
      <c r="AQ96" s="202"/>
      <c r="AR96" s="202"/>
      <c r="AS96" s="202"/>
      <c r="AT96" s="202"/>
      <c r="AU96" s="357"/>
      <c r="AV96" s="203"/>
      <c r="AW96" s="203"/>
      <c r="AX96" s="203"/>
      <c r="AY96" s="203"/>
      <c r="AZ96" s="202"/>
      <c r="BC96" s="221"/>
    </row>
    <row r="97" spans="1:55" s="61" customFormat="1" ht="15" customHeight="1">
      <c r="A97" s="195"/>
      <c r="C97" s="196"/>
      <c r="D97" s="197"/>
      <c r="E97" s="463"/>
      <c r="F97" s="201"/>
      <c r="G97" s="200"/>
      <c r="H97" s="94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0"/>
      <c r="AD97" s="338"/>
      <c r="AE97" s="202"/>
      <c r="AF97" s="202"/>
      <c r="AG97" s="202"/>
      <c r="AH97" s="202"/>
      <c r="AI97" s="451"/>
      <c r="AJ97" s="202"/>
      <c r="AK97" s="202"/>
      <c r="AL97" s="202"/>
      <c r="AM97" s="202"/>
      <c r="AN97" s="202"/>
      <c r="AO97" s="94"/>
      <c r="AP97" s="221"/>
      <c r="AQ97" s="202"/>
      <c r="AR97" s="202"/>
      <c r="AS97" s="202"/>
      <c r="AT97" s="202"/>
      <c r="AU97" s="357"/>
      <c r="AV97" s="203"/>
      <c r="AW97" s="203"/>
      <c r="AX97" s="203"/>
      <c r="AY97" s="203"/>
      <c r="AZ97" s="202"/>
      <c r="BC97" s="221"/>
    </row>
    <row r="98" spans="1:55" s="61" customFormat="1" ht="15" customHeight="1">
      <c r="A98" s="195"/>
      <c r="C98" s="196"/>
      <c r="D98" s="197"/>
      <c r="E98" s="463"/>
      <c r="F98" s="201"/>
      <c r="G98" s="200"/>
      <c r="H98" s="94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0"/>
      <c r="AD98" s="338"/>
      <c r="AE98" s="202"/>
      <c r="AF98" s="202"/>
      <c r="AG98" s="202"/>
      <c r="AH98" s="202"/>
      <c r="AI98" s="451"/>
      <c r="AJ98" s="202"/>
      <c r="AK98" s="202"/>
      <c r="AL98" s="202"/>
      <c r="AM98" s="202"/>
      <c r="AN98" s="202"/>
      <c r="AO98" s="94"/>
      <c r="AP98" s="221"/>
      <c r="AQ98" s="202"/>
      <c r="AR98" s="202"/>
      <c r="AS98" s="202"/>
      <c r="AT98" s="202"/>
      <c r="AU98" s="357"/>
      <c r="AV98" s="203"/>
      <c r="AW98" s="203"/>
      <c r="AX98" s="203"/>
      <c r="AY98" s="203"/>
      <c r="AZ98" s="202"/>
      <c r="BC98" s="221"/>
    </row>
    <row r="99" spans="1:55" s="61" customFormat="1" ht="15" customHeight="1">
      <c r="A99" s="195"/>
      <c r="C99" s="196"/>
      <c r="D99" s="197"/>
      <c r="E99" s="463"/>
      <c r="F99" s="201"/>
      <c r="G99" s="200"/>
      <c r="H99" s="94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0"/>
      <c r="AD99" s="338"/>
      <c r="AE99" s="202"/>
      <c r="AF99" s="202"/>
      <c r="AG99" s="202"/>
      <c r="AH99" s="202"/>
      <c r="AI99" s="451"/>
      <c r="AJ99" s="202"/>
      <c r="AK99" s="202"/>
      <c r="AL99" s="202"/>
      <c r="AM99" s="202"/>
      <c r="AN99" s="202"/>
      <c r="AO99" s="94"/>
      <c r="AP99" s="221"/>
      <c r="AQ99" s="202"/>
      <c r="AR99" s="202"/>
      <c r="AS99" s="202"/>
      <c r="AT99" s="202"/>
      <c r="AU99" s="357"/>
      <c r="AV99" s="203"/>
      <c r="AW99" s="203"/>
      <c r="AX99" s="203"/>
      <c r="AY99" s="203"/>
      <c r="AZ99" s="202"/>
      <c r="BC99" s="221"/>
    </row>
    <row r="100" spans="1:55" s="61" customFormat="1" ht="15" customHeight="1">
      <c r="A100" s="195"/>
      <c r="C100" s="196"/>
      <c r="D100" s="197"/>
      <c r="E100" s="463"/>
      <c r="F100" s="201"/>
      <c r="G100" s="200"/>
      <c r="H100" s="94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0"/>
      <c r="AD100" s="338"/>
      <c r="AE100" s="202"/>
      <c r="AF100" s="202"/>
      <c r="AG100" s="202"/>
      <c r="AH100" s="202"/>
      <c r="AI100" s="451"/>
      <c r="AJ100" s="202"/>
      <c r="AK100" s="202"/>
      <c r="AL100" s="202"/>
      <c r="AM100" s="202"/>
      <c r="AN100" s="202"/>
      <c r="AO100" s="94"/>
      <c r="AP100" s="221"/>
      <c r="AQ100" s="202"/>
      <c r="AR100" s="202"/>
      <c r="AS100" s="202"/>
      <c r="AT100" s="202"/>
      <c r="AU100" s="357"/>
      <c r="AV100" s="203"/>
      <c r="AW100" s="203"/>
      <c r="AX100" s="203"/>
      <c r="AY100" s="203"/>
      <c r="AZ100" s="202"/>
      <c r="BC100" s="221"/>
    </row>
    <row r="101" spans="1:55" s="61" customFormat="1" ht="15" customHeight="1">
      <c r="A101" s="195"/>
      <c r="C101" s="196"/>
      <c r="D101" s="197"/>
      <c r="E101" s="463"/>
      <c r="F101" s="201"/>
      <c r="G101" s="200"/>
      <c r="H101" s="94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0"/>
      <c r="AD101" s="338"/>
      <c r="AE101" s="202"/>
      <c r="AF101" s="202"/>
      <c r="AG101" s="202"/>
      <c r="AH101" s="202"/>
      <c r="AI101" s="451"/>
      <c r="AJ101" s="202"/>
      <c r="AK101" s="202"/>
      <c r="AL101" s="202"/>
      <c r="AM101" s="202"/>
      <c r="AN101" s="202"/>
      <c r="AO101" s="94"/>
      <c r="AP101" s="221"/>
      <c r="AQ101" s="202"/>
      <c r="AR101" s="202"/>
      <c r="AS101" s="202"/>
      <c r="AT101" s="202"/>
      <c r="AU101" s="357"/>
      <c r="AV101" s="203"/>
      <c r="AW101" s="203"/>
      <c r="AX101" s="203"/>
      <c r="AY101" s="203"/>
      <c r="AZ101" s="202"/>
      <c r="BC101" s="221"/>
    </row>
    <row r="102" spans="1:55" s="61" customFormat="1" ht="15" customHeight="1">
      <c r="A102" s="195"/>
      <c r="C102" s="196"/>
      <c r="D102" s="197"/>
      <c r="E102" s="463"/>
      <c r="F102" s="201"/>
      <c r="G102" s="200"/>
      <c r="H102" s="94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0"/>
      <c r="AD102" s="338"/>
      <c r="AE102" s="202"/>
      <c r="AF102" s="202"/>
      <c r="AG102" s="202"/>
      <c r="AH102" s="202"/>
      <c r="AI102" s="451"/>
      <c r="AJ102" s="202"/>
      <c r="AK102" s="202"/>
      <c r="AL102" s="202"/>
      <c r="AM102" s="202"/>
      <c r="AN102" s="202"/>
      <c r="AO102" s="94"/>
      <c r="AP102" s="221"/>
      <c r="AQ102" s="202"/>
      <c r="AR102" s="202"/>
      <c r="AS102" s="202"/>
      <c r="AT102" s="202"/>
      <c r="AU102" s="357"/>
      <c r="AV102" s="203"/>
      <c r="AW102" s="203"/>
      <c r="AX102" s="203"/>
      <c r="AY102" s="203"/>
      <c r="AZ102" s="202"/>
      <c r="BC102" s="221"/>
    </row>
    <row r="103" spans="1:55" s="61" customFormat="1" ht="15" customHeight="1">
      <c r="A103" s="195"/>
      <c r="C103" s="196"/>
      <c r="D103" s="197"/>
      <c r="E103" s="463"/>
      <c r="F103" s="201"/>
      <c r="G103" s="200"/>
      <c r="H103" s="94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0"/>
      <c r="AD103" s="338"/>
      <c r="AE103" s="202"/>
      <c r="AF103" s="202"/>
      <c r="AG103" s="202"/>
      <c r="AH103" s="202"/>
      <c r="AI103" s="451"/>
      <c r="AJ103" s="202"/>
      <c r="AK103" s="202"/>
      <c r="AL103" s="202"/>
      <c r="AM103" s="202"/>
      <c r="AN103" s="202"/>
      <c r="AO103" s="94"/>
      <c r="AP103" s="221"/>
      <c r="AQ103" s="202"/>
      <c r="AR103" s="202"/>
      <c r="AS103" s="202"/>
      <c r="AT103" s="202"/>
      <c r="AU103" s="357"/>
      <c r="AV103" s="203"/>
      <c r="AW103" s="203"/>
      <c r="AX103" s="203"/>
      <c r="AY103" s="203"/>
      <c r="AZ103" s="202"/>
      <c r="BC103" s="221"/>
    </row>
    <row r="104" spans="1:55" s="61" customFormat="1" ht="15" customHeight="1">
      <c r="A104" s="195"/>
      <c r="C104" s="196"/>
      <c r="D104" s="197"/>
      <c r="E104" s="463"/>
      <c r="F104" s="201"/>
      <c r="G104" s="200"/>
      <c r="H104" s="94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0"/>
      <c r="AD104" s="338"/>
      <c r="AE104" s="202"/>
      <c r="AF104" s="202"/>
      <c r="AG104" s="202"/>
      <c r="AH104" s="202"/>
      <c r="AI104" s="451"/>
      <c r="AJ104" s="202"/>
      <c r="AK104" s="202"/>
      <c r="AL104" s="202"/>
      <c r="AM104" s="202"/>
      <c r="AN104" s="202"/>
      <c r="AO104" s="94"/>
      <c r="AP104" s="221"/>
      <c r="AQ104" s="202"/>
      <c r="AR104" s="202"/>
      <c r="AS104" s="202"/>
      <c r="AT104" s="202"/>
      <c r="AU104" s="357"/>
      <c r="AV104" s="203"/>
      <c r="AW104" s="203"/>
      <c r="AX104" s="203"/>
      <c r="AY104" s="203"/>
      <c r="AZ104" s="202"/>
      <c r="BC104" s="221"/>
    </row>
    <row r="105" spans="1:55" s="61" customFormat="1" ht="15" customHeight="1">
      <c r="A105" s="195"/>
      <c r="C105" s="196"/>
      <c r="D105" s="197"/>
      <c r="E105" s="463"/>
      <c r="F105" s="201"/>
      <c r="G105" s="200"/>
      <c r="H105" s="94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0"/>
      <c r="AD105" s="338"/>
      <c r="AE105" s="202"/>
      <c r="AF105" s="202"/>
      <c r="AG105" s="202"/>
      <c r="AH105" s="202"/>
      <c r="AI105" s="451"/>
      <c r="AJ105" s="202"/>
      <c r="AK105" s="202"/>
      <c r="AL105" s="202"/>
      <c r="AM105" s="202"/>
      <c r="AN105" s="202"/>
      <c r="AO105" s="94"/>
      <c r="AP105" s="221"/>
      <c r="AQ105" s="202"/>
      <c r="AR105" s="202"/>
      <c r="AS105" s="202"/>
      <c r="AT105" s="202"/>
      <c r="AU105" s="357"/>
      <c r="AV105" s="203"/>
      <c r="AW105" s="203"/>
      <c r="AX105" s="203"/>
      <c r="AY105" s="203"/>
      <c r="AZ105" s="202"/>
      <c r="BC105" s="221"/>
    </row>
    <row r="106" spans="1:55" s="61" customFormat="1" ht="15" customHeight="1">
      <c r="A106" s="195"/>
      <c r="C106" s="196"/>
      <c r="D106" s="197"/>
      <c r="E106" s="463"/>
      <c r="F106" s="201"/>
      <c r="G106" s="200"/>
      <c r="H106" s="94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0"/>
      <c r="AD106" s="338"/>
      <c r="AE106" s="202"/>
      <c r="AF106" s="202"/>
      <c r="AG106" s="202"/>
      <c r="AH106" s="202"/>
      <c r="AI106" s="451"/>
      <c r="AJ106" s="202"/>
      <c r="AK106" s="202"/>
      <c r="AL106" s="202"/>
      <c r="AM106" s="202"/>
      <c r="AN106" s="202"/>
      <c r="AO106" s="94"/>
      <c r="AP106" s="221"/>
      <c r="AQ106" s="202"/>
      <c r="AR106" s="202"/>
      <c r="AS106" s="202"/>
      <c r="AT106" s="202"/>
      <c r="AU106" s="357"/>
      <c r="AV106" s="203"/>
      <c r="AW106" s="203"/>
      <c r="AX106" s="203"/>
      <c r="AY106" s="203"/>
      <c r="AZ106" s="202"/>
      <c r="BC106" s="221"/>
    </row>
    <row r="107" spans="1:55" s="61" customFormat="1" ht="15" customHeight="1">
      <c r="A107" s="195"/>
      <c r="C107" s="196"/>
      <c r="D107" s="197"/>
      <c r="E107" s="463"/>
      <c r="F107" s="201"/>
      <c r="G107" s="200"/>
      <c r="H107" s="94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0"/>
      <c r="AD107" s="338"/>
      <c r="AE107" s="202"/>
      <c r="AF107" s="202"/>
      <c r="AG107" s="202"/>
      <c r="AH107" s="202"/>
      <c r="AI107" s="451"/>
      <c r="AJ107" s="202"/>
      <c r="AK107" s="202"/>
      <c r="AL107" s="202"/>
      <c r="AM107" s="202"/>
      <c r="AN107" s="202"/>
      <c r="AO107" s="94"/>
      <c r="AP107" s="221"/>
      <c r="AQ107" s="202"/>
      <c r="AR107" s="202"/>
      <c r="AS107" s="202"/>
      <c r="AT107" s="202"/>
      <c r="AU107" s="357"/>
      <c r="AV107" s="203"/>
      <c r="AW107" s="203"/>
      <c r="AX107" s="203"/>
      <c r="AY107" s="203"/>
      <c r="AZ107" s="202"/>
      <c r="BC107" s="221"/>
    </row>
    <row r="108" spans="1:55" s="61" customFormat="1" ht="15" customHeight="1">
      <c r="A108" s="195"/>
      <c r="C108" s="196"/>
      <c r="D108" s="197"/>
      <c r="E108" s="463"/>
      <c r="F108" s="201"/>
      <c r="G108" s="200"/>
      <c r="H108" s="94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0"/>
      <c r="AD108" s="338"/>
      <c r="AE108" s="202"/>
      <c r="AF108" s="202"/>
      <c r="AG108" s="202"/>
      <c r="AH108" s="202"/>
      <c r="AI108" s="451"/>
      <c r="AJ108" s="202"/>
      <c r="AK108" s="202"/>
      <c r="AL108" s="202"/>
      <c r="AM108" s="202"/>
      <c r="AN108" s="202"/>
      <c r="AO108" s="94"/>
      <c r="AP108" s="221"/>
      <c r="AQ108" s="202"/>
      <c r="AR108" s="202"/>
      <c r="AS108" s="202"/>
      <c r="AT108" s="202"/>
      <c r="AU108" s="357"/>
      <c r="AV108" s="203"/>
      <c r="AW108" s="203"/>
      <c r="AX108" s="203"/>
      <c r="AY108" s="203"/>
      <c r="AZ108" s="202"/>
      <c r="BC108" s="221"/>
    </row>
    <row r="109" spans="1:55" s="61" customFormat="1" ht="15" customHeight="1">
      <c r="A109" s="195"/>
      <c r="C109" s="196"/>
      <c r="D109" s="197"/>
      <c r="E109" s="463"/>
      <c r="F109" s="201"/>
      <c r="G109" s="200"/>
      <c r="H109" s="94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0"/>
      <c r="AD109" s="338"/>
      <c r="AE109" s="202"/>
      <c r="AF109" s="202"/>
      <c r="AG109" s="202"/>
      <c r="AH109" s="202"/>
      <c r="AI109" s="451"/>
      <c r="AJ109" s="202"/>
      <c r="AK109" s="202"/>
      <c r="AL109" s="202"/>
      <c r="AM109" s="202"/>
      <c r="AN109" s="202"/>
      <c r="AO109" s="94"/>
      <c r="AP109" s="221"/>
      <c r="AQ109" s="202"/>
      <c r="AR109" s="202"/>
      <c r="AS109" s="202"/>
      <c r="AT109" s="202"/>
      <c r="AU109" s="357"/>
      <c r="AV109" s="203"/>
      <c r="AW109" s="203"/>
      <c r="AX109" s="203"/>
      <c r="AY109" s="203"/>
      <c r="AZ109" s="202"/>
      <c r="BC109" s="221"/>
    </row>
    <row r="110" spans="1:55" s="61" customFormat="1" ht="15" customHeight="1">
      <c r="A110" s="195"/>
      <c r="C110" s="196"/>
      <c r="D110" s="197"/>
      <c r="E110" s="463"/>
      <c r="F110" s="201"/>
      <c r="G110" s="200"/>
      <c r="H110" s="94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0"/>
      <c r="AD110" s="338"/>
      <c r="AE110" s="202"/>
      <c r="AF110" s="202"/>
      <c r="AG110" s="202"/>
      <c r="AH110" s="202"/>
      <c r="AI110" s="451"/>
      <c r="AJ110" s="202"/>
      <c r="AK110" s="202"/>
      <c r="AL110" s="202"/>
      <c r="AM110" s="202"/>
      <c r="AN110" s="202"/>
      <c r="AO110" s="94"/>
      <c r="AP110" s="221"/>
      <c r="AQ110" s="202"/>
      <c r="AR110" s="202"/>
      <c r="AS110" s="202"/>
      <c r="AT110" s="202"/>
      <c r="AU110" s="357"/>
      <c r="AV110" s="203"/>
      <c r="AW110" s="203"/>
      <c r="AX110" s="203"/>
      <c r="AY110" s="203"/>
      <c r="AZ110" s="202"/>
      <c r="BC110" s="221"/>
    </row>
    <row r="111" spans="1:55" s="61" customFormat="1" ht="15" customHeight="1">
      <c r="A111" s="195"/>
      <c r="C111" s="196"/>
      <c r="D111" s="197"/>
      <c r="E111" s="463"/>
      <c r="F111" s="201"/>
      <c r="G111" s="200"/>
      <c r="H111" s="94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0"/>
      <c r="AD111" s="338"/>
      <c r="AE111" s="202"/>
      <c r="AF111" s="202"/>
      <c r="AG111" s="202"/>
      <c r="AH111" s="202"/>
      <c r="AI111" s="451"/>
      <c r="AJ111" s="202"/>
      <c r="AK111" s="202"/>
      <c r="AL111" s="202"/>
      <c r="AM111" s="202"/>
      <c r="AN111" s="202"/>
      <c r="AO111" s="94"/>
      <c r="AP111" s="221"/>
      <c r="AQ111" s="202"/>
      <c r="AR111" s="202"/>
      <c r="AS111" s="202"/>
      <c r="AT111" s="202"/>
      <c r="AU111" s="357"/>
      <c r="AV111" s="203"/>
      <c r="AW111" s="203"/>
      <c r="AX111" s="203"/>
      <c r="AY111" s="203"/>
      <c r="AZ111" s="202"/>
      <c r="BC111" s="221"/>
    </row>
    <row r="112" spans="1:55" s="61" customFormat="1" ht="15" customHeight="1">
      <c r="A112" s="195"/>
      <c r="C112" s="196"/>
      <c r="D112" s="197"/>
      <c r="E112" s="463"/>
      <c r="F112" s="201"/>
      <c r="G112" s="200"/>
      <c r="H112" s="94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0"/>
      <c r="AD112" s="338"/>
      <c r="AE112" s="202"/>
      <c r="AF112" s="202"/>
      <c r="AG112" s="202"/>
      <c r="AH112" s="202"/>
      <c r="AI112" s="451"/>
      <c r="AJ112" s="202"/>
      <c r="AK112" s="202"/>
      <c r="AL112" s="202"/>
      <c r="AM112" s="202"/>
      <c r="AN112" s="202"/>
      <c r="AO112" s="94"/>
      <c r="AP112" s="221"/>
      <c r="AQ112" s="202"/>
      <c r="AR112" s="202"/>
      <c r="AS112" s="202"/>
      <c r="AT112" s="202"/>
      <c r="AU112" s="357"/>
      <c r="AV112" s="203"/>
      <c r="AW112" s="203"/>
      <c r="AX112" s="203"/>
      <c r="AY112" s="203"/>
      <c r="AZ112" s="202"/>
      <c r="BC112" s="221"/>
    </row>
    <row r="113" spans="1:55" s="61" customFormat="1" ht="15" customHeight="1">
      <c r="A113" s="195"/>
      <c r="C113" s="196"/>
      <c r="D113" s="197"/>
      <c r="E113" s="463"/>
      <c r="F113" s="201"/>
      <c r="G113" s="200"/>
      <c r="H113" s="94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0"/>
      <c r="AD113" s="338"/>
      <c r="AE113" s="202"/>
      <c r="AF113" s="202"/>
      <c r="AG113" s="202"/>
      <c r="AH113" s="202"/>
      <c r="AI113" s="451"/>
      <c r="AJ113" s="202"/>
      <c r="AK113" s="202"/>
      <c r="AL113" s="202"/>
      <c r="AM113" s="202"/>
      <c r="AN113" s="202"/>
      <c r="AO113" s="94"/>
      <c r="AP113" s="221"/>
      <c r="AQ113" s="202"/>
      <c r="AR113" s="202"/>
      <c r="AS113" s="202"/>
      <c r="AT113" s="202"/>
      <c r="AU113" s="357"/>
      <c r="AV113" s="203"/>
      <c r="AW113" s="203"/>
      <c r="AX113" s="203"/>
      <c r="AY113" s="203"/>
      <c r="AZ113" s="202"/>
      <c r="BC113" s="221"/>
    </row>
    <row r="114" spans="1:55" s="61" customFormat="1" ht="15" customHeight="1">
      <c r="A114" s="195"/>
      <c r="C114" s="196"/>
      <c r="D114" s="197"/>
      <c r="E114" s="463"/>
      <c r="F114" s="201"/>
      <c r="G114" s="200"/>
      <c r="H114" s="94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0"/>
      <c r="AD114" s="338"/>
      <c r="AE114" s="202"/>
      <c r="AF114" s="202"/>
      <c r="AG114" s="202"/>
      <c r="AH114" s="202"/>
      <c r="AI114" s="451"/>
      <c r="AJ114" s="202"/>
      <c r="AK114" s="202"/>
      <c r="AL114" s="202"/>
      <c r="AM114" s="202"/>
      <c r="AN114" s="202"/>
      <c r="AO114" s="94"/>
      <c r="AP114" s="221"/>
      <c r="AQ114" s="202"/>
      <c r="AR114" s="202"/>
      <c r="AS114" s="202"/>
      <c r="AT114" s="202"/>
      <c r="AU114" s="357"/>
      <c r="AV114" s="203"/>
      <c r="AW114" s="203"/>
      <c r="AX114" s="203"/>
      <c r="AY114" s="203"/>
      <c r="AZ114" s="202"/>
      <c r="BC114" s="221"/>
    </row>
    <row r="115" spans="1:55" s="61" customFormat="1" ht="15" customHeight="1">
      <c r="A115" s="195"/>
      <c r="C115" s="196"/>
      <c r="D115" s="197"/>
      <c r="E115" s="463"/>
      <c r="F115" s="201"/>
      <c r="G115" s="200"/>
      <c r="H115" s="94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0"/>
      <c r="AD115" s="338"/>
      <c r="AE115" s="202"/>
      <c r="AF115" s="202"/>
      <c r="AG115" s="202"/>
      <c r="AH115" s="202"/>
      <c r="AI115" s="451"/>
      <c r="AJ115" s="202"/>
      <c r="AK115" s="202"/>
      <c r="AL115" s="202"/>
      <c r="AM115" s="202"/>
      <c r="AN115" s="202"/>
      <c r="AO115" s="94"/>
      <c r="AP115" s="221"/>
      <c r="AQ115" s="202"/>
      <c r="AR115" s="202"/>
      <c r="AS115" s="202"/>
      <c r="AT115" s="202"/>
      <c r="AU115" s="357"/>
      <c r="AV115" s="203"/>
      <c r="AW115" s="203"/>
      <c r="AX115" s="203"/>
      <c r="AY115" s="203"/>
      <c r="AZ115" s="202"/>
      <c r="BC115" s="221"/>
    </row>
    <row r="116" spans="1:55" s="61" customFormat="1" ht="15" customHeight="1">
      <c r="A116" s="195"/>
      <c r="C116" s="196"/>
      <c r="D116" s="197"/>
      <c r="E116" s="463"/>
      <c r="F116" s="201"/>
      <c r="G116" s="200"/>
      <c r="H116" s="94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0"/>
      <c r="AD116" s="338"/>
      <c r="AE116" s="202"/>
      <c r="AF116" s="202"/>
      <c r="AG116" s="202"/>
      <c r="AH116" s="202"/>
      <c r="AI116" s="451"/>
      <c r="AJ116" s="202"/>
      <c r="AK116" s="202"/>
      <c r="AL116" s="202"/>
      <c r="AM116" s="202"/>
      <c r="AN116" s="202"/>
      <c r="AO116" s="94"/>
      <c r="AP116" s="221"/>
      <c r="AQ116" s="202"/>
      <c r="AR116" s="202"/>
      <c r="AS116" s="202"/>
      <c r="AT116" s="202"/>
      <c r="AU116" s="357"/>
      <c r="AV116" s="203"/>
      <c r="AW116" s="203"/>
      <c r="AX116" s="203"/>
      <c r="AY116" s="203"/>
      <c r="AZ116" s="202"/>
      <c r="BC116" s="221"/>
    </row>
    <row r="117" spans="1:55" s="61" customFormat="1" ht="15" customHeight="1">
      <c r="A117" s="195"/>
      <c r="C117" s="196"/>
      <c r="D117" s="197"/>
      <c r="E117" s="463"/>
      <c r="F117" s="201"/>
      <c r="G117" s="200"/>
      <c r="H117" s="94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0"/>
      <c r="AD117" s="338"/>
      <c r="AE117" s="202"/>
      <c r="AF117" s="202"/>
      <c r="AG117" s="202"/>
      <c r="AH117" s="202"/>
      <c r="AI117" s="451"/>
      <c r="AJ117" s="202"/>
      <c r="AK117" s="202"/>
      <c r="AL117" s="202"/>
      <c r="AM117" s="202"/>
      <c r="AN117" s="202"/>
      <c r="AO117" s="94"/>
      <c r="AP117" s="221"/>
      <c r="AQ117" s="202"/>
      <c r="AR117" s="202"/>
      <c r="AS117" s="202"/>
      <c r="AT117" s="202"/>
      <c r="AU117" s="357"/>
      <c r="AV117" s="203"/>
      <c r="AW117" s="203"/>
      <c r="AX117" s="203"/>
      <c r="AY117" s="203"/>
      <c r="AZ117" s="202"/>
      <c r="BC117" s="221"/>
    </row>
    <row r="118" spans="1:55" s="61" customFormat="1" ht="15" customHeight="1">
      <c r="A118" s="195"/>
      <c r="C118" s="196"/>
      <c r="D118" s="197"/>
      <c r="E118" s="463"/>
      <c r="F118" s="201"/>
      <c r="G118" s="200"/>
      <c r="H118" s="94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0"/>
      <c r="AD118" s="338"/>
      <c r="AE118" s="202"/>
      <c r="AF118" s="202"/>
      <c r="AG118" s="202"/>
      <c r="AH118" s="202"/>
      <c r="AI118" s="451"/>
      <c r="AJ118" s="202"/>
      <c r="AK118" s="202"/>
      <c r="AL118" s="202"/>
      <c r="AM118" s="202"/>
      <c r="AN118" s="202"/>
      <c r="AO118" s="94"/>
      <c r="AP118" s="221"/>
      <c r="AQ118" s="202"/>
      <c r="AR118" s="202"/>
      <c r="AS118" s="202"/>
      <c r="AT118" s="202"/>
      <c r="AU118" s="357"/>
      <c r="AV118" s="203"/>
      <c r="AW118" s="203"/>
      <c r="AX118" s="203"/>
      <c r="AY118" s="203"/>
      <c r="AZ118" s="202"/>
      <c r="BC118" s="221"/>
    </row>
    <row r="119" spans="1:55" s="61" customFormat="1" ht="15" customHeight="1">
      <c r="A119" s="195"/>
      <c r="C119" s="196"/>
      <c r="D119" s="197"/>
      <c r="E119" s="463"/>
      <c r="F119" s="201"/>
      <c r="G119" s="200"/>
      <c r="H119" s="94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0"/>
      <c r="AD119" s="338"/>
      <c r="AE119" s="202"/>
      <c r="AF119" s="202"/>
      <c r="AG119" s="202"/>
      <c r="AH119" s="202"/>
      <c r="AI119" s="451"/>
      <c r="AJ119" s="202"/>
      <c r="AK119" s="202"/>
      <c r="AL119" s="202"/>
      <c r="AM119" s="202"/>
      <c r="AN119" s="202"/>
      <c r="AO119" s="94"/>
      <c r="AP119" s="221"/>
      <c r="AQ119" s="202"/>
      <c r="AR119" s="202"/>
      <c r="AS119" s="202"/>
      <c r="AT119" s="202"/>
      <c r="AU119" s="357"/>
      <c r="AV119" s="203"/>
      <c r="AW119" s="203"/>
      <c r="AX119" s="203"/>
      <c r="AY119" s="203"/>
      <c r="AZ119" s="202"/>
      <c r="BC119" s="221"/>
    </row>
    <row r="120" spans="1:55" s="61" customFormat="1" ht="15" customHeight="1">
      <c r="A120" s="195"/>
      <c r="C120" s="196"/>
      <c r="D120" s="197"/>
      <c r="E120" s="463"/>
      <c r="F120" s="201"/>
      <c r="G120" s="200"/>
      <c r="H120" s="94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0"/>
      <c r="AD120" s="338"/>
      <c r="AE120" s="202"/>
      <c r="AF120" s="202"/>
      <c r="AG120" s="202"/>
      <c r="AH120" s="202"/>
      <c r="AI120" s="451"/>
      <c r="AJ120" s="202"/>
      <c r="AK120" s="202"/>
      <c r="AL120" s="202"/>
      <c r="AM120" s="202"/>
      <c r="AN120" s="202"/>
      <c r="AO120" s="94"/>
      <c r="AP120" s="221"/>
      <c r="AQ120" s="202"/>
      <c r="AR120" s="202"/>
      <c r="AS120" s="202"/>
      <c r="AT120" s="202"/>
      <c r="AU120" s="357"/>
      <c r="AV120" s="203"/>
      <c r="AW120" s="203"/>
      <c r="AX120" s="203"/>
      <c r="AY120" s="203"/>
      <c r="AZ120" s="202"/>
      <c r="BC120" s="221"/>
    </row>
    <row r="121" spans="1:55" s="61" customFormat="1" ht="15" customHeight="1">
      <c r="A121" s="195"/>
      <c r="C121" s="196"/>
      <c r="D121" s="197"/>
      <c r="E121" s="463"/>
      <c r="F121" s="201"/>
      <c r="G121" s="200"/>
      <c r="H121" s="94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0"/>
      <c r="AD121" s="338"/>
      <c r="AE121" s="202"/>
      <c r="AF121" s="202"/>
      <c r="AG121" s="202"/>
      <c r="AH121" s="202"/>
      <c r="AI121" s="451"/>
      <c r="AJ121" s="202"/>
      <c r="AK121" s="202"/>
      <c r="AL121" s="202"/>
      <c r="AM121" s="202"/>
      <c r="AN121" s="202"/>
      <c r="AO121" s="94"/>
      <c r="AP121" s="221"/>
      <c r="AQ121" s="202"/>
      <c r="AR121" s="202"/>
      <c r="AS121" s="202"/>
      <c r="AT121" s="202"/>
      <c r="AU121" s="357"/>
      <c r="AV121" s="203"/>
      <c r="AW121" s="203"/>
      <c r="AX121" s="203"/>
      <c r="AY121" s="203"/>
      <c r="AZ121" s="202"/>
      <c r="BC121" s="221"/>
    </row>
    <row r="122" spans="1:55" s="61" customFormat="1" ht="15" customHeight="1">
      <c r="A122" s="195"/>
      <c r="C122" s="196"/>
      <c r="D122" s="197"/>
      <c r="E122" s="463"/>
      <c r="F122" s="201"/>
      <c r="G122" s="200"/>
      <c r="H122" s="94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0"/>
      <c r="AD122" s="338"/>
      <c r="AE122" s="202"/>
      <c r="AF122" s="202"/>
      <c r="AG122" s="202"/>
      <c r="AH122" s="202"/>
      <c r="AI122" s="451"/>
      <c r="AJ122" s="202"/>
      <c r="AK122" s="202"/>
      <c r="AL122" s="202"/>
      <c r="AM122" s="202"/>
      <c r="AN122" s="202"/>
      <c r="AO122" s="94"/>
      <c r="AP122" s="221"/>
      <c r="AQ122" s="202"/>
      <c r="AR122" s="202"/>
      <c r="AS122" s="202"/>
      <c r="AT122" s="202"/>
      <c r="AU122" s="357"/>
      <c r="AV122" s="203"/>
      <c r="AW122" s="203"/>
      <c r="AX122" s="203"/>
      <c r="AY122" s="203"/>
      <c r="AZ122" s="202"/>
      <c r="BC122" s="221"/>
    </row>
    <row r="123" spans="1:55" s="61" customFormat="1" ht="15" customHeight="1">
      <c r="A123" s="195"/>
      <c r="C123" s="196"/>
      <c r="D123" s="197"/>
      <c r="E123" s="463"/>
      <c r="F123" s="201"/>
      <c r="G123" s="200"/>
      <c r="H123" s="94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0"/>
      <c r="AD123" s="338"/>
      <c r="AE123" s="202"/>
      <c r="AF123" s="202"/>
      <c r="AG123" s="202"/>
      <c r="AH123" s="202"/>
      <c r="AI123" s="451"/>
      <c r="AJ123" s="202"/>
      <c r="AK123" s="202"/>
      <c r="AL123" s="202"/>
      <c r="AM123" s="202"/>
      <c r="AN123" s="202"/>
      <c r="AO123" s="94"/>
      <c r="AP123" s="221"/>
      <c r="AQ123" s="202"/>
      <c r="AR123" s="202"/>
      <c r="AS123" s="202"/>
      <c r="AT123" s="202"/>
      <c r="AU123" s="357"/>
      <c r="AV123" s="203"/>
      <c r="AW123" s="203"/>
      <c r="AX123" s="203"/>
      <c r="AY123" s="203"/>
      <c r="AZ123" s="202"/>
      <c r="BC123" s="221"/>
    </row>
    <row r="124" spans="1:55" s="61" customFormat="1" ht="15" customHeight="1">
      <c r="A124" s="195"/>
      <c r="C124" s="196"/>
      <c r="D124" s="197"/>
      <c r="E124" s="463"/>
      <c r="F124" s="201"/>
      <c r="G124" s="200"/>
      <c r="H124" s="94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0"/>
      <c r="AD124" s="338"/>
      <c r="AE124" s="202"/>
      <c r="AF124" s="202"/>
      <c r="AG124" s="202"/>
      <c r="AH124" s="202"/>
      <c r="AI124" s="451"/>
      <c r="AJ124" s="202"/>
      <c r="AK124" s="202"/>
      <c r="AL124" s="202"/>
      <c r="AM124" s="202"/>
      <c r="AN124" s="202"/>
      <c r="AO124" s="94"/>
      <c r="AP124" s="221"/>
      <c r="AQ124" s="202"/>
      <c r="AR124" s="202"/>
      <c r="AS124" s="202"/>
      <c r="AT124" s="202"/>
      <c r="AU124" s="357"/>
      <c r="AV124" s="203"/>
      <c r="AW124" s="203"/>
      <c r="AX124" s="203"/>
      <c r="AY124" s="203"/>
      <c r="AZ124" s="202"/>
      <c r="BC124" s="221"/>
    </row>
    <row r="125" spans="1:55" s="61" customFormat="1" ht="15" customHeight="1">
      <c r="A125" s="195"/>
      <c r="C125" s="196"/>
      <c r="D125" s="197"/>
      <c r="E125" s="463"/>
      <c r="F125" s="201"/>
      <c r="G125" s="200"/>
      <c r="H125" s="94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0"/>
      <c r="AD125" s="338"/>
      <c r="AE125" s="202"/>
      <c r="AF125" s="202"/>
      <c r="AG125" s="202"/>
      <c r="AH125" s="202"/>
      <c r="AI125" s="451"/>
      <c r="AJ125" s="202"/>
      <c r="AK125" s="202"/>
      <c r="AL125" s="202"/>
      <c r="AM125" s="202"/>
      <c r="AN125" s="202"/>
      <c r="AO125" s="94"/>
      <c r="AP125" s="221"/>
      <c r="AQ125" s="202"/>
      <c r="AR125" s="202"/>
      <c r="AS125" s="202"/>
      <c r="AT125" s="202"/>
      <c r="AU125" s="357"/>
      <c r="AV125" s="203"/>
      <c r="AW125" s="203"/>
      <c r="AX125" s="203"/>
      <c r="AY125" s="203"/>
      <c r="AZ125" s="202"/>
      <c r="BC125" s="221"/>
    </row>
    <row r="126" spans="1:55" s="61" customFormat="1" ht="15" customHeight="1">
      <c r="A126" s="195"/>
      <c r="C126" s="196"/>
      <c r="D126" s="197"/>
      <c r="E126" s="463"/>
      <c r="F126" s="201"/>
      <c r="G126" s="200"/>
      <c r="H126" s="94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0"/>
      <c r="AD126" s="338"/>
      <c r="AE126" s="202"/>
      <c r="AF126" s="202"/>
      <c r="AG126" s="202"/>
      <c r="AH126" s="202"/>
      <c r="AI126" s="451"/>
      <c r="AJ126" s="202"/>
      <c r="AK126" s="202"/>
      <c r="AL126" s="202"/>
      <c r="AM126" s="202"/>
      <c r="AN126" s="202"/>
      <c r="AO126" s="94"/>
      <c r="AP126" s="221"/>
      <c r="AQ126" s="202"/>
      <c r="AR126" s="202"/>
      <c r="AS126" s="202"/>
      <c r="AT126" s="202"/>
      <c r="AU126" s="357"/>
      <c r="AV126" s="203"/>
      <c r="AW126" s="203"/>
      <c r="AX126" s="203"/>
      <c r="AY126" s="203"/>
      <c r="AZ126" s="202"/>
      <c r="BC126" s="221"/>
    </row>
    <row r="127" spans="1:55" s="61" customFormat="1" ht="15" customHeight="1">
      <c r="A127" s="195"/>
      <c r="C127" s="196"/>
      <c r="D127" s="197"/>
      <c r="E127" s="463"/>
      <c r="F127" s="201"/>
      <c r="G127" s="200"/>
      <c r="H127" s="94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0"/>
      <c r="AD127" s="338"/>
      <c r="AE127" s="202"/>
      <c r="AF127" s="202"/>
      <c r="AG127" s="202"/>
      <c r="AH127" s="202"/>
      <c r="AI127" s="451"/>
      <c r="AJ127" s="202"/>
      <c r="AK127" s="202"/>
      <c r="AL127" s="202"/>
      <c r="AM127" s="202"/>
      <c r="AN127" s="202"/>
      <c r="AO127" s="94"/>
      <c r="AP127" s="221"/>
      <c r="AQ127" s="202"/>
      <c r="AR127" s="202"/>
      <c r="AS127" s="202"/>
      <c r="AT127" s="202"/>
      <c r="AU127" s="357"/>
      <c r="AV127" s="203"/>
      <c r="AW127" s="203"/>
      <c r="AX127" s="203"/>
      <c r="AY127" s="203"/>
      <c r="AZ127" s="202"/>
      <c r="BC127" s="221"/>
    </row>
    <row r="128" spans="1:55" s="61" customFormat="1" ht="15" customHeight="1">
      <c r="A128" s="195"/>
      <c r="C128" s="196"/>
      <c r="D128" s="197"/>
      <c r="E128" s="463"/>
      <c r="F128" s="201"/>
      <c r="G128" s="200"/>
      <c r="H128" s="94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0"/>
      <c r="AD128" s="338"/>
      <c r="AE128" s="202"/>
      <c r="AF128" s="202"/>
      <c r="AG128" s="202"/>
      <c r="AH128" s="202"/>
      <c r="AI128" s="451"/>
      <c r="AJ128" s="202"/>
      <c r="AK128" s="202"/>
      <c r="AL128" s="202"/>
      <c r="AM128" s="202"/>
      <c r="AN128" s="202"/>
      <c r="AO128" s="94"/>
      <c r="AP128" s="221"/>
      <c r="AQ128" s="202"/>
      <c r="AR128" s="202"/>
      <c r="AS128" s="202"/>
      <c r="AT128" s="202"/>
      <c r="AU128" s="357"/>
      <c r="AV128" s="203"/>
      <c r="AW128" s="203"/>
      <c r="AX128" s="203"/>
      <c r="AY128" s="203"/>
      <c r="AZ128" s="202"/>
      <c r="BC128" s="221"/>
    </row>
    <row r="129" spans="1:55" s="61" customFormat="1" ht="15" customHeight="1">
      <c r="A129" s="195"/>
      <c r="C129" s="196"/>
      <c r="D129" s="197"/>
      <c r="E129" s="463"/>
      <c r="F129" s="201"/>
      <c r="G129" s="200"/>
      <c r="H129" s="94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0"/>
      <c r="AD129" s="338"/>
      <c r="AE129" s="202"/>
      <c r="AF129" s="202"/>
      <c r="AG129" s="202"/>
      <c r="AH129" s="202"/>
      <c r="AI129" s="451"/>
      <c r="AJ129" s="202"/>
      <c r="AK129" s="202"/>
      <c r="AL129" s="202"/>
      <c r="AM129" s="202"/>
      <c r="AN129" s="202"/>
      <c r="AO129" s="94"/>
      <c r="AP129" s="221"/>
      <c r="AQ129" s="202"/>
      <c r="AR129" s="202"/>
      <c r="AS129" s="202"/>
      <c r="AT129" s="202"/>
      <c r="AU129" s="357"/>
      <c r="AV129" s="203"/>
      <c r="AW129" s="203"/>
      <c r="AX129" s="203"/>
      <c r="AY129" s="203"/>
      <c r="AZ129" s="202"/>
      <c r="BC129" s="221"/>
    </row>
    <row r="130" spans="1:55" s="61" customFormat="1" ht="15" customHeight="1">
      <c r="A130" s="195"/>
      <c r="C130" s="196"/>
      <c r="D130" s="197"/>
      <c r="E130" s="463"/>
      <c r="F130" s="201"/>
      <c r="G130" s="200"/>
      <c r="H130" s="94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0"/>
      <c r="AD130" s="338"/>
      <c r="AE130" s="202"/>
      <c r="AF130" s="202"/>
      <c r="AG130" s="202"/>
      <c r="AH130" s="202"/>
      <c r="AI130" s="451"/>
      <c r="AJ130" s="202"/>
      <c r="AK130" s="202"/>
      <c r="AL130" s="202"/>
      <c r="AM130" s="202"/>
      <c r="AN130" s="202"/>
      <c r="AO130" s="94"/>
      <c r="AP130" s="221"/>
      <c r="AQ130" s="202"/>
      <c r="AR130" s="202"/>
      <c r="AS130" s="202"/>
      <c r="AT130" s="202"/>
      <c r="AU130" s="357"/>
      <c r="AV130" s="203"/>
      <c r="AW130" s="203"/>
      <c r="AX130" s="203"/>
      <c r="AY130" s="203"/>
      <c r="AZ130" s="202"/>
      <c r="BC130" s="221"/>
    </row>
    <row r="131" spans="1:55" s="61" customFormat="1" ht="15" customHeight="1">
      <c r="A131" s="195"/>
      <c r="C131" s="196"/>
      <c r="D131" s="197"/>
      <c r="E131" s="463"/>
      <c r="F131" s="201"/>
      <c r="G131" s="200"/>
      <c r="H131" s="94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0"/>
      <c r="AD131" s="338"/>
      <c r="AE131" s="202"/>
      <c r="AF131" s="202"/>
      <c r="AG131" s="202"/>
      <c r="AH131" s="202"/>
      <c r="AI131" s="451"/>
      <c r="AJ131" s="202"/>
      <c r="AK131" s="202"/>
      <c r="AL131" s="202"/>
      <c r="AM131" s="202"/>
      <c r="AN131" s="202"/>
      <c r="AO131" s="94"/>
      <c r="AP131" s="221"/>
      <c r="AQ131" s="202"/>
      <c r="AR131" s="202"/>
      <c r="AS131" s="202"/>
      <c r="AT131" s="202"/>
      <c r="AU131" s="357"/>
      <c r="AV131" s="203"/>
      <c r="AW131" s="203"/>
      <c r="AX131" s="203"/>
      <c r="AY131" s="203"/>
      <c r="AZ131" s="202"/>
      <c r="BC131" s="221"/>
    </row>
    <row r="132" spans="1:55" s="61" customFormat="1" ht="15" customHeight="1">
      <c r="A132" s="195"/>
      <c r="C132" s="196"/>
      <c r="D132" s="197"/>
      <c r="E132" s="463"/>
      <c r="F132" s="201"/>
      <c r="G132" s="200"/>
      <c r="H132" s="94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0"/>
      <c r="AD132" s="338"/>
      <c r="AE132" s="202"/>
      <c r="AF132" s="202"/>
      <c r="AG132" s="202"/>
      <c r="AH132" s="202"/>
      <c r="AI132" s="451"/>
      <c r="AJ132" s="202"/>
      <c r="AK132" s="202"/>
      <c r="AL132" s="202"/>
      <c r="AM132" s="202"/>
      <c r="AN132" s="202"/>
      <c r="AO132" s="94"/>
      <c r="AP132" s="221"/>
      <c r="AQ132" s="202"/>
      <c r="AR132" s="202"/>
      <c r="AS132" s="202"/>
      <c r="AT132" s="202"/>
      <c r="AU132" s="357"/>
      <c r="AV132" s="203"/>
      <c r="AW132" s="203"/>
      <c r="AX132" s="203"/>
      <c r="AY132" s="203"/>
      <c r="AZ132" s="202"/>
      <c r="BC132" s="221"/>
    </row>
    <row r="133" spans="1:55" s="61" customFormat="1" ht="15" customHeight="1">
      <c r="A133" s="195"/>
      <c r="C133" s="196"/>
      <c r="D133" s="197"/>
      <c r="E133" s="463"/>
      <c r="F133" s="201"/>
      <c r="G133" s="200"/>
      <c r="H133" s="94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0"/>
      <c r="AD133" s="338"/>
      <c r="AE133" s="202"/>
      <c r="AF133" s="202"/>
      <c r="AG133" s="202"/>
      <c r="AH133" s="202"/>
      <c r="AI133" s="451"/>
      <c r="AJ133" s="202"/>
      <c r="AK133" s="202"/>
      <c r="AL133" s="202"/>
      <c r="AM133" s="202"/>
      <c r="AN133" s="202"/>
      <c r="AO133" s="94"/>
      <c r="AP133" s="221"/>
      <c r="AQ133" s="202"/>
      <c r="AR133" s="202"/>
      <c r="AS133" s="202"/>
      <c r="AT133" s="202"/>
      <c r="AU133" s="357"/>
      <c r="AV133" s="203"/>
      <c r="AW133" s="203"/>
      <c r="AX133" s="203"/>
      <c r="AY133" s="203"/>
      <c r="AZ133" s="202"/>
      <c r="BC133" s="221"/>
    </row>
    <row r="134" spans="1:55" s="61" customFormat="1" ht="15" customHeight="1">
      <c r="A134" s="195"/>
      <c r="C134" s="196"/>
      <c r="D134" s="197"/>
      <c r="E134" s="463"/>
      <c r="F134" s="201"/>
      <c r="G134" s="200"/>
      <c r="H134" s="94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0"/>
      <c r="AD134" s="338"/>
      <c r="AE134" s="202"/>
      <c r="AF134" s="202"/>
      <c r="AG134" s="202"/>
      <c r="AH134" s="202"/>
      <c r="AI134" s="451"/>
      <c r="AJ134" s="202"/>
      <c r="AK134" s="202"/>
      <c r="AL134" s="202"/>
      <c r="AM134" s="202"/>
      <c r="AN134" s="202"/>
      <c r="AO134" s="94"/>
      <c r="AP134" s="221"/>
      <c r="AQ134" s="202"/>
      <c r="AR134" s="202"/>
      <c r="AS134" s="202"/>
      <c r="AT134" s="202"/>
      <c r="AU134" s="357"/>
      <c r="AV134" s="203"/>
      <c r="AW134" s="203"/>
      <c r="AX134" s="203"/>
      <c r="AY134" s="203"/>
      <c r="AZ134" s="202"/>
      <c r="BC134" s="221"/>
    </row>
    <row r="135" spans="1:55" s="61" customFormat="1" ht="15" customHeight="1">
      <c r="A135" s="195"/>
      <c r="C135" s="196"/>
      <c r="D135" s="197"/>
      <c r="E135" s="463"/>
      <c r="F135" s="201"/>
      <c r="G135" s="200"/>
      <c r="H135" s="94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0"/>
      <c r="AD135" s="338"/>
      <c r="AE135" s="202"/>
      <c r="AF135" s="202"/>
      <c r="AG135" s="202"/>
      <c r="AH135" s="202"/>
      <c r="AI135" s="451"/>
      <c r="AJ135" s="202"/>
      <c r="AK135" s="202"/>
      <c r="AL135" s="202"/>
      <c r="AM135" s="202"/>
      <c r="AN135" s="202"/>
      <c r="AO135" s="94"/>
      <c r="AP135" s="221"/>
      <c r="AQ135" s="202"/>
      <c r="AR135" s="202"/>
      <c r="AS135" s="202"/>
      <c r="AT135" s="202"/>
      <c r="AU135" s="357"/>
      <c r="AV135" s="203"/>
      <c r="AW135" s="203"/>
      <c r="AX135" s="203"/>
      <c r="AY135" s="203"/>
      <c r="AZ135" s="202"/>
      <c r="BC135" s="221"/>
    </row>
    <row r="136" spans="1:55" s="61" customFormat="1" ht="15" customHeight="1">
      <c r="A136" s="195"/>
      <c r="C136" s="196"/>
      <c r="D136" s="197"/>
      <c r="E136" s="463"/>
      <c r="F136" s="201"/>
      <c r="G136" s="200"/>
      <c r="H136" s="94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0"/>
      <c r="AD136" s="338"/>
      <c r="AE136" s="202"/>
      <c r="AF136" s="202"/>
      <c r="AG136" s="202"/>
      <c r="AH136" s="202"/>
      <c r="AI136" s="451"/>
      <c r="AJ136" s="202"/>
      <c r="AK136" s="202"/>
      <c r="AL136" s="202"/>
      <c r="AM136" s="202"/>
      <c r="AN136" s="202"/>
      <c r="AO136" s="94"/>
      <c r="AP136" s="221"/>
      <c r="AQ136" s="202"/>
      <c r="AR136" s="202"/>
      <c r="AS136" s="202"/>
      <c r="AT136" s="202"/>
      <c r="AU136" s="357"/>
      <c r="AV136" s="203"/>
      <c r="AW136" s="203"/>
      <c r="AX136" s="203"/>
      <c r="AY136" s="203"/>
      <c r="AZ136" s="202"/>
      <c r="BC136" s="221"/>
    </row>
    <row r="137" spans="1:55" s="61" customFormat="1" ht="15" customHeight="1">
      <c r="A137" s="195"/>
      <c r="C137" s="196"/>
      <c r="D137" s="197"/>
      <c r="E137" s="463"/>
      <c r="F137" s="201"/>
      <c r="G137" s="200"/>
      <c r="H137" s="94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0"/>
      <c r="AD137" s="338"/>
      <c r="AE137" s="202"/>
      <c r="AF137" s="202"/>
      <c r="AG137" s="202"/>
      <c r="AH137" s="202"/>
      <c r="AI137" s="451"/>
      <c r="AJ137" s="202"/>
      <c r="AK137" s="202"/>
      <c r="AL137" s="202"/>
      <c r="AM137" s="202"/>
      <c r="AN137" s="202"/>
      <c r="AO137" s="94"/>
      <c r="AP137" s="221"/>
      <c r="AQ137" s="202"/>
      <c r="AR137" s="202"/>
      <c r="AS137" s="202"/>
      <c r="AT137" s="202"/>
      <c r="AU137" s="357"/>
      <c r="AV137" s="203"/>
      <c r="AW137" s="203"/>
      <c r="AX137" s="203"/>
      <c r="AY137" s="203"/>
      <c r="AZ137" s="202"/>
      <c r="BC137" s="221"/>
    </row>
    <row r="138" spans="1:55" s="61" customFormat="1" ht="15" customHeight="1">
      <c r="A138" s="195"/>
      <c r="C138" s="196"/>
      <c r="D138" s="197"/>
      <c r="E138" s="463"/>
      <c r="F138" s="201"/>
      <c r="G138" s="200"/>
      <c r="H138" s="94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0"/>
      <c r="AD138" s="338"/>
      <c r="AE138" s="202"/>
      <c r="AF138" s="202"/>
      <c r="AG138" s="202"/>
      <c r="AH138" s="202"/>
      <c r="AI138" s="451"/>
      <c r="AJ138" s="202"/>
      <c r="AK138" s="202"/>
      <c r="AL138" s="202"/>
      <c r="AM138" s="202"/>
      <c r="AN138" s="202"/>
      <c r="AO138" s="94"/>
      <c r="AP138" s="221"/>
      <c r="AQ138" s="202"/>
      <c r="AR138" s="202"/>
      <c r="AS138" s="202"/>
      <c r="AT138" s="202"/>
      <c r="AU138" s="357"/>
      <c r="AV138" s="203"/>
      <c r="AW138" s="203"/>
      <c r="AX138" s="203"/>
      <c r="AY138" s="203"/>
      <c r="AZ138" s="202"/>
      <c r="BC138" s="221"/>
    </row>
    <row r="139" spans="1:55" s="61" customFormat="1" ht="15" customHeight="1">
      <c r="A139" s="195"/>
      <c r="C139" s="196"/>
      <c r="D139" s="197"/>
      <c r="E139" s="463"/>
      <c r="F139" s="201"/>
      <c r="G139" s="200"/>
      <c r="H139" s="94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0"/>
      <c r="AD139" s="338"/>
      <c r="AE139" s="202"/>
      <c r="AF139" s="202"/>
      <c r="AG139" s="202"/>
      <c r="AH139" s="202"/>
      <c r="AI139" s="451"/>
      <c r="AJ139" s="202"/>
      <c r="AK139" s="202"/>
      <c r="AL139" s="202"/>
      <c r="AM139" s="202"/>
      <c r="AN139" s="202"/>
      <c r="AO139" s="94"/>
      <c r="AP139" s="221"/>
      <c r="AQ139" s="202"/>
      <c r="AR139" s="202"/>
      <c r="AS139" s="202"/>
      <c r="AT139" s="202"/>
      <c r="AU139" s="357"/>
      <c r="AV139" s="203"/>
      <c r="AW139" s="203"/>
      <c r="AX139" s="203"/>
      <c r="AY139" s="203"/>
      <c r="AZ139" s="202"/>
      <c r="BC139" s="221"/>
    </row>
    <row r="140" spans="1:55" s="61" customFormat="1" ht="15" customHeight="1">
      <c r="A140" s="195"/>
      <c r="C140" s="196"/>
      <c r="D140" s="197"/>
      <c r="E140" s="463"/>
      <c r="F140" s="201"/>
      <c r="G140" s="200"/>
      <c r="H140" s="94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0"/>
      <c r="AD140" s="338"/>
      <c r="AE140" s="202"/>
      <c r="AF140" s="202"/>
      <c r="AG140" s="202"/>
      <c r="AH140" s="202"/>
      <c r="AI140" s="451"/>
      <c r="AJ140" s="202"/>
      <c r="AK140" s="202"/>
      <c r="AL140" s="202"/>
      <c r="AM140" s="202"/>
      <c r="AN140" s="202"/>
      <c r="AO140" s="94"/>
      <c r="AP140" s="221"/>
      <c r="AQ140" s="202"/>
      <c r="AR140" s="202"/>
      <c r="AS140" s="202"/>
      <c r="AT140" s="202"/>
      <c r="AU140" s="357"/>
      <c r="AV140" s="203"/>
      <c r="AW140" s="203"/>
      <c r="AX140" s="203"/>
      <c r="AY140" s="203"/>
      <c r="AZ140" s="202"/>
      <c r="BC140" s="221"/>
    </row>
    <row r="141" spans="1:55" s="61" customFormat="1" ht="15" customHeight="1">
      <c r="A141" s="195"/>
      <c r="C141" s="196"/>
      <c r="D141" s="197"/>
      <c r="E141" s="463"/>
      <c r="F141" s="201"/>
      <c r="G141" s="200"/>
      <c r="H141" s="94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0"/>
      <c r="AD141" s="338"/>
      <c r="AE141" s="202"/>
      <c r="AF141" s="202"/>
      <c r="AG141" s="202"/>
      <c r="AH141" s="202"/>
      <c r="AI141" s="451"/>
      <c r="AJ141" s="202"/>
      <c r="AK141" s="202"/>
      <c r="AL141" s="202"/>
      <c r="AM141" s="202"/>
      <c r="AN141" s="202"/>
      <c r="AO141" s="94"/>
      <c r="AP141" s="221"/>
      <c r="AQ141" s="202"/>
      <c r="AR141" s="202"/>
      <c r="AS141" s="202"/>
      <c r="AT141" s="202"/>
      <c r="AU141" s="357"/>
      <c r="AV141" s="203"/>
      <c r="AW141" s="203"/>
      <c r="AX141" s="203"/>
      <c r="AY141" s="203"/>
      <c r="AZ141" s="202"/>
      <c r="BC141" s="221"/>
    </row>
    <row r="142" spans="1:55" s="61" customFormat="1" ht="15" customHeight="1">
      <c r="A142" s="195"/>
      <c r="C142" s="196"/>
      <c r="D142" s="197"/>
      <c r="E142" s="463"/>
      <c r="F142" s="201"/>
      <c r="G142" s="200"/>
      <c r="H142" s="94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0"/>
      <c r="AD142" s="338"/>
      <c r="AE142" s="202"/>
      <c r="AF142" s="202"/>
      <c r="AG142" s="202"/>
      <c r="AH142" s="202"/>
      <c r="AI142" s="451"/>
      <c r="AJ142" s="202"/>
      <c r="AK142" s="202"/>
      <c r="AL142" s="202"/>
      <c r="AM142" s="202"/>
      <c r="AN142" s="202"/>
      <c r="AO142" s="94"/>
      <c r="AP142" s="221"/>
      <c r="AQ142" s="202"/>
      <c r="AR142" s="202"/>
      <c r="AS142" s="202"/>
      <c r="AT142" s="202"/>
      <c r="AU142" s="357"/>
      <c r="AV142" s="203"/>
      <c r="AW142" s="203"/>
      <c r="AX142" s="203"/>
      <c r="AY142" s="203"/>
      <c r="AZ142" s="202"/>
      <c r="BC142" s="221"/>
    </row>
    <row r="143" spans="1:55" s="61" customFormat="1" ht="15" customHeight="1">
      <c r="A143" s="195"/>
      <c r="C143" s="196"/>
      <c r="D143" s="197"/>
      <c r="E143" s="463"/>
      <c r="F143" s="201"/>
      <c r="G143" s="200"/>
      <c r="H143" s="94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0"/>
      <c r="AD143" s="338"/>
      <c r="AE143" s="202"/>
      <c r="AF143" s="202"/>
      <c r="AG143" s="202"/>
      <c r="AH143" s="202"/>
      <c r="AI143" s="451"/>
      <c r="AJ143" s="202"/>
      <c r="AK143" s="202"/>
      <c r="AL143" s="202"/>
      <c r="AM143" s="202"/>
      <c r="AN143" s="202"/>
      <c r="AO143" s="94"/>
      <c r="AP143" s="221"/>
      <c r="AQ143" s="202"/>
      <c r="AR143" s="202"/>
      <c r="AS143" s="202"/>
      <c r="AT143" s="202"/>
      <c r="AU143" s="357"/>
      <c r="AV143" s="203"/>
      <c r="AW143" s="203"/>
      <c r="AX143" s="203"/>
      <c r="AY143" s="203"/>
      <c r="AZ143" s="202"/>
      <c r="BC143" s="221"/>
    </row>
    <row r="144" spans="1:55" s="61" customFormat="1" ht="15" customHeight="1">
      <c r="A144" s="195"/>
      <c r="C144" s="196"/>
      <c r="D144" s="197"/>
      <c r="E144" s="463"/>
      <c r="F144" s="201"/>
      <c r="G144" s="200"/>
      <c r="H144" s="94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0"/>
      <c r="AD144" s="338"/>
      <c r="AE144" s="202"/>
      <c r="AF144" s="202"/>
      <c r="AG144" s="202"/>
      <c r="AH144" s="202"/>
      <c r="AI144" s="451"/>
      <c r="AJ144" s="202"/>
      <c r="AK144" s="202"/>
      <c r="AL144" s="202"/>
      <c r="AM144" s="202"/>
      <c r="AN144" s="202"/>
      <c r="AO144" s="94"/>
      <c r="AP144" s="221"/>
      <c r="AQ144" s="202"/>
      <c r="AR144" s="202"/>
      <c r="AS144" s="202"/>
      <c r="AT144" s="202"/>
      <c r="AU144" s="357"/>
      <c r="AV144" s="203"/>
      <c r="AW144" s="203"/>
      <c r="AX144" s="203"/>
      <c r="AY144" s="203"/>
      <c r="AZ144" s="202"/>
      <c r="BC144" s="221"/>
    </row>
    <row r="145" spans="1:55" s="61" customFormat="1" ht="15" customHeight="1">
      <c r="A145" s="195"/>
      <c r="C145" s="196"/>
      <c r="D145" s="197"/>
      <c r="E145" s="463"/>
      <c r="F145" s="201"/>
      <c r="G145" s="200"/>
      <c r="H145" s="94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0"/>
      <c r="AD145" s="338"/>
      <c r="AE145" s="202"/>
      <c r="AF145" s="202"/>
      <c r="AG145" s="202"/>
      <c r="AH145" s="202"/>
      <c r="AI145" s="451"/>
      <c r="AJ145" s="202"/>
      <c r="AK145" s="202"/>
      <c r="AL145" s="202"/>
      <c r="AM145" s="202"/>
      <c r="AN145" s="202"/>
      <c r="AO145" s="94"/>
      <c r="AP145" s="221"/>
      <c r="AQ145" s="202"/>
      <c r="AR145" s="202"/>
      <c r="AS145" s="202"/>
      <c r="AT145" s="202"/>
      <c r="AU145" s="357"/>
      <c r="AV145" s="203"/>
      <c r="AW145" s="203"/>
      <c r="AX145" s="203"/>
      <c r="AY145" s="203"/>
      <c r="AZ145" s="202"/>
      <c r="BC145" s="221"/>
    </row>
    <row r="146" spans="1:55" s="61" customFormat="1" ht="15" customHeight="1">
      <c r="A146" s="195"/>
      <c r="C146" s="196"/>
      <c r="D146" s="197"/>
      <c r="E146" s="463"/>
      <c r="F146" s="201"/>
      <c r="G146" s="200"/>
      <c r="H146" s="94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0"/>
      <c r="AD146" s="338"/>
      <c r="AE146" s="202"/>
      <c r="AF146" s="202"/>
      <c r="AG146" s="202"/>
      <c r="AH146" s="202"/>
      <c r="AI146" s="451"/>
      <c r="AJ146" s="202"/>
      <c r="AK146" s="202"/>
      <c r="AL146" s="202"/>
      <c r="AM146" s="202"/>
      <c r="AN146" s="202"/>
      <c r="AO146" s="94"/>
      <c r="AP146" s="221"/>
      <c r="AQ146" s="202"/>
      <c r="AR146" s="202"/>
      <c r="AS146" s="202"/>
      <c r="AT146" s="202"/>
      <c r="AU146" s="357"/>
      <c r="AV146" s="203"/>
      <c r="AW146" s="203"/>
      <c r="AX146" s="203"/>
      <c r="AY146" s="203"/>
      <c r="AZ146" s="202"/>
      <c r="BC146" s="221"/>
    </row>
    <row r="147" spans="1:55" s="61" customFormat="1" ht="15" customHeight="1">
      <c r="A147" s="195"/>
      <c r="C147" s="196"/>
      <c r="D147" s="197"/>
      <c r="E147" s="463"/>
      <c r="F147" s="201"/>
      <c r="G147" s="200"/>
      <c r="H147" s="94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0"/>
      <c r="AD147" s="338"/>
      <c r="AE147" s="202"/>
      <c r="AF147" s="202"/>
      <c r="AG147" s="202"/>
      <c r="AH147" s="202"/>
      <c r="AI147" s="451"/>
      <c r="AJ147" s="202"/>
      <c r="AK147" s="202"/>
      <c r="AL147" s="202"/>
      <c r="AM147" s="202"/>
      <c r="AN147" s="202"/>
      <c r="AO147" s="94"/>
      <c r="AP147" s="221"/>
      <c r="AQ147" s="202"/>
      <c r="AR147" s="202"/>
      <c r="AS147" s="202"/>
      <c r="AT147" s="202"/>
      <c r="AU147" s="357"/>
      <c r="AV147" s="203"/>
      <c r="AW147" s="203"/>
      <c r="AX147" s="203"/>
      <c r="AY147" s="203"/>
      <c r="AZ147" s="202"/>
      <c r="BC147" s="221"/>
    </row>
    <row r="148" spans="1:55" s="61" customFormat="1" ht="15" customHeight="1">
      <c r="A148" s="195"/>
      <c r="C148" s="196"/>
      <c r="D148" s="197"/>
      <c r="E148" s="463"/>
      <c r="F148" s="201"/>
      <c r="G148" s="200"/>
      <c r="H148" s="94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0"/>
      <c r="AD148" s="338"/>
      <c r="AE148" s="202"/>
      <c r="AF148" s="202"/>
      <c r="AG148" s="202"/>
      <c r="AH148" s="202"/>
      <c r="AI148" s="451"/>
      <c r="AJ148" s="202"/>
      <c r="AK148" s="202"/>
      <c r="AL148" s="202"/>
      <c r="AM148" s="202"/>
      <c r="AN148" s="202"/>
      <c r="AO148" s="94"/>
      <c r="AP148" s="221"/>
      <c r="AQ148" s="202"/>
      <c r="AR148" s="202"/>
      <c r="AS148" s="202"/>
      <c r="AT148" s="202"/>
      <c r="AU148" s="357"/>
      <c r="AV148" s="203"/>
      <c r="AW148" s="203"/>
      <c r="AX148" s="203"/>
      <c r="AY148" s="203"/>
      <c r="AZ148" s="202"/>
      <c r="BC148" s="221"/>
    </row>
    <row r="149" spans="1:55" s="61" customFormat="1" ht="15" customHeight="1">
      <c r="A149" s="195"/>
      <c r="C149" s="196"/>
      <c r="D149" s="197"/>
      <c r="E149" s="463"/>
      <c r="F149" s="201"/>
      <c r="G149" s="200"/>
      <c r="H149" s="94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0"/>
      <c r="AD149" s="338"/>
      <c r="AE149" s="202"/>
      <c r="AF149" s="202"/>
      <c r="AG149" s="202"/>
      <c r="AH149" s="202"/>
      <c r="AI149" s="451"/>
      <c r="AJ149" s="202"/>
      <c r="AK149" s="202"/>
      <c r="AL149" s="202"/>
      <c r="AM149" s="202"/>
      <c r="AN149" s="202"/>
      <c r="AO149" s="94"/>
      <c r="AP149" s="221"/>
      <c r="AQ149" s="202"/>
      <c r="AR149" s="202"/>
      <c r="AS149" s="202"/>
      <c r="AT149" s="202"/>
      <c r="AU149" s="357"/>
      <c r="AV149" s="203"/>
      <c r="AW149" s="203"/>
      <c r="AX149" s="203"/>
      <c r="AY149" s="203"/>
      <c r="AZ149" s="202"/>
      <c r="BC149" s="221"/>
    </row>
    <row r="150" spans="1:55" s="61" customFormat="1" ht="15" customHeight="1">
      <c r="A150" s="195"/>
      <c r="C150" s="196"/>
      <c r="D150" s="197"/>
      <c r="E150" s="463"/>
      <c r="F150" s="201"/>
      <c r="G150" s="200"/>
      <c r="H150" s="94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0"/>
      <c r="AD150" s="338"/>
      <c r="AE150" s="202"/>
      <c r="AF150" s="202"/>
      <c r="AG150" s="202"/>
      <c r="AH150" s="202"/>
      <c r="AI150" s="451"/>
      <c r="AJ150" s="202"/>
      <c r="AK150" s="202"/>
      <c r="AL150" s="202"/>
      <c r="AM150" s="202"/>
      <c r="AN150" s="202"/>
      <c r="AO150" s="94"/>
      <c r="AP150" s="221"/>
      <c r="AQ150" s="202"/>
      <c r="AR150" s="202"/>
      <c r="AS150" s="202"/>
      <c r="AT150" s="202"/>
      <c r="AU150" s="357"/>
      <c r="AV150" s="203"/>
      <c r="AW150" s="203"/>
      <c r="AX150" s="203"/>
      <c r="AY150" s="203"/>
      <c r="AZ150" s="202"/>
      <c r="BC150" s="221"/>
    </row>
    <row r="151" spans="1:55" s="61" customFormat="1" ht="15" customHeight="1">
      <c r="A151" s="195"/>
      <c r="C151" s="196"/>
      <c r="D151" s="197"/>
      <c r="E151" s="463"/>
      <c r="F151" s="201"/>
      <c r="G151" s="200"/>
      <c r="H151" s="94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0"/>
      <c r="AD151" s="338"/>
      <c r="AE151" s="202"/>
      <c r="AF151" s="202"/>
      <c r="AG151" s="202"/>
      <c r="AH151" s="202"/>
      <c r="AI151" s="451"/>
      <c r="AJ151" s="202"/>
      <c r="AK151" s="202"/>
      <c r="AL151" s="202"/>
      <c r="AM151" s="202"/>
      <c r="AN151" s="202"/>
      <c r="AO151" s="94"/>
      <c r="AP151" s="221"/>
      <c r="AQ151" s="202"/>
      <c r="AR151" s="202"/>
      <c r="AS151" s="202"/>
      <c r="AT151" s="202"/>
      <c r="AU151" s="357"/>
      <c r="AV151" s="203"/>
      <c r="AW151" s="203"/>
      <c r="AX151" s="203"/>
      <c r="AY151" s="203"/>
      <c r="AZ151" s="202"/>
      <c r="BC151" s="221"/>
    </row>
    <row r="152" spans="1:55" s="61" customFormat="1" ht="15" customHeight="1">
      <c r="A152" s="195"/>
      <c r="C152" s="196"/>
      <c r="D152" s="197"/>
      <c r="E152" s="463"/>
      <c r="F152" s="201"/>
      <c r="G152" s="200"/>
      <c r="H152" s="94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0"/>
      <c r="AD152" s="338"/>
      <c r="AE152" s="202"/>
      <c r="AF152" s="202"/>
      <c r="AG152" s="202"/>
      <c r="AH152" s="202"/>
      <c r="AI152" s="451"/>
      <c r="AJ152" s="202"/>
      <c r="AK152" s="202"/>
      <c r="AL152" s="202"/>
      <c r="AM152" s="202"/>
      <c r="AN152" s="202"/>
      <c r="AO152" s="94"/>
      <c r="AP152" s="221"/>
      <c r="AQ152" s="202"/>
      <c r="AR152" s="202"/>
      <c r="AS152" s="202"/>
      <c r="AT152" s="202"/>
      <c r="AU152" s="357"/>
      <c r="AV152" s="203"/>
      <c r="AW152" s="203"/>
      <c r="AX152" s="203"/>
      <c r="AY152" s="203"/>
      <c r="AZ152" s="202"/>
      <c r="BC152" s="221"/>
    </row>
    <row r="153" spans="1:55" s="61" customFormat="1" ht="15" customHeight="1">
      <c r="A153" s="195"/>
      <c r="C153" s="196"/>
      <c r="D153" s="197"/>
      <c r="E153" s="463"/>
      <c r="F153" s="201"/>
      <c r="G153" s="200"/>
      <c r="H153" s="94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0"/>
      <c r="AD153" s="338"/>
      <c r="AE153" s="202"/>
      <c r="AF153" s="202"/>
      <c r="AG153" s="202"/>
      <c r="AH153" s="202"/>
      <c r="AI153" s="451"/>
      <c r="AJ153" s="202"/>
      <c r="AK153" s="202"/>
      <c r="AL153" s="202"/>
      <c r="AM153" s="202"/>
      <c r="AN153" s="202"/>
      <c r="AO153" s="94"/>
      <c r="AP153" s="221"/>
      <c r="AQ153" s="202"/>
      <c r="AR153" s="202"/>
      <c r="AS153" s="202"/>
      <c r="AT153" s="202"/>
      <c r="AU153" s="357"/>
      <c r="AV153" s="203"/>
      <c r="AW153" s="203"/>
      <c r="AX153" s="203"/>
      <c r="AY153" s="203"/>
      <c r="AZ153" s="202"/>
      <c r="BC153" s="221"/>
    </row>
    <row r="154" spans="1:55" s="61" customFormat="1" ht="15" customHeight="1">
      <c r="A154" s="195"/>
      <c r="C154" s="196"/>
      <c r="D154" s="197"/>
      <c r="E154" s="463"/>
      <c r="F154" s="201"/>
      <c r="G154" s="200"/>
      <c r="H154" s="94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0"/>
      <c r="AD154" s="338"/>
      <c r="AE154" s="202"/>
      <c r="AF154" s="202"/>
      <c r="AG154" s="202"/>
      <c r="AH154" s="202"/>
      <c r="AI154" s="451"/>
      <c r="AJ154" s="202"/>
      <c r="AK154" s="202"/>
      <c r="AL154" s="202"/>
      <c r="AM154" s="202"/>
      <c r="AN154" s="202"/>
      <c r="AO154" s="94"/>
      <c r="AP154" s="221"/>
      <c r="AQ154" s="202"/>
      <c r="AR154" s="202"/>
      <c r="AS154" s="202"/>
      <c r="AT154" s="202"/>
      <c r="AU154" s="357"/>
      <c r="AV154" s="203"/>
      <c r="AW154" s="203"/>
      <c r="AX154" s="203"/>
      <c r="AY154" s="203"/>
      <c r="AZ154" s="202"/>
      <c r="BC154" s="221"/>
    </row>
    <row r="155" spans="1:55" s="61" customFormat="1" ht="15" customHeight="1">
      <c r="A155" s="195"/>
      <c r="C155" s="196"/>
      <c r="D155" s="197"/>
      <c r="E155" s="463"/>
      <c r="F155" s="201"/>
      <c r="G155" s="200"/>
      <c r="H155" s="94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0"/>
      <c r="AD155" s="338"/>
      <c r="AE155" s="202"/>
      <c r="AF155" s="202"/>
      <c r="AG155" s="202"/>
      <c r="AH155" s="202"/>
      <c r="AI155" s="451"/>
      <c r="AJ155" s="202"/>
      <c r="AK155" s="202"/>
      <c r="AL155" s="202"/>
      <c r="AM155" s="202"/>
      <c r="AN155" s="202"/>
      <c r="AO155" s="94"/>
      <c r="AP155" s="221"/>
      <c r="AQ155" s="202"/>
      <c r="AR155" s="202"/>
      <c r="AS155" s="202"/>
      <c r="AT155" s="202"/>
      <c r="AU155" s="357"/>
      <c r="AV155" s="203"/>
      <c r="AW155" s="203"/>
      <c r="AX155" s="203"/>
      <c r="AY155" s="203"/>
      <c r="AZ155" s="202"/>
      <c r="BC155" s="221"/>
    </row>
    <row r="156" spans="1:55" s="61" customFormat="1" ht="15" customHeight="1">
      <c r="A156" s="195"/>
      <c r="C156" s="196"/>
      <c r="D156" s="197"/>
      <c r="E156" s="463"/>
      <c r="F156" s="201"/>
      <c r="G156" s="200"/>
      <c r="H156" s="94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0"/>
      <c r="AD156" s="338"/>
      <c r="AE156" s="202"/>
      <c r="AF156" s="202"/>
      <c r="AG156" s="202"/>
      <c r="AH156" s="202"/>
      <c r="AI156" s="451"/>
      <c r="AJ156" s="202"/>
      <c r="AK156" s="202"/>
      <c r="AL156" s="202"/>
      <c r="AM156" s="202"/>
      <c r="AN156" s="202"/>
      <c r="AO156" s="94"/>
      <c r="AP156" s="221"/>
      <c r="AQ156" s="202"/>
      <c r="AR156" s="202"/>
      <c r="AS156" s="202"/>
      <c r="AT156" s="202"/>
      <c r="AU156" s="357"/>
      <c r="AV156" s="203"/>
      <c r="AW156" s="203"/>
      <c r="AX156" s="203"/>
      <c r="AY156" s="203"/>
      <c r="AZ156" s="202"/>
      <c r="BC156" s="221"/>
    </row>
    <row r="157" spans="1:55" s="61" customFormat="1" ht="15" customHeight="1">
      <c r="A157" s="195"/>
      <c r="C157" s="196"/>
      <c r="D157" s="197"/>
      <c r="E157" s="463"/>
      <c r="F157" s="201"/>
      <c r="G157" s="200"/>
      <c r="H157" s="94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0"/>
      <c r="AD157" s="338"/>
      <c r="AE157" s="202"/>
      <c r="AF157" s="202"/>
      <c r="AG157" s="202"/>
      <c r="AH157" s="202"/>
      <c r="AI157" s="451"/>
      <c r="AJ157" s="202"/>
      <c r="AK157" s="202"/>
      <c r="AL157" s="202"/>
      <c r="AM157" s="202"/>
      <c r="AN157" s="202"/>
      <c r="AO157" s="94"/>
      <c r="AP157" s="221"/>
      <c r="AQ157" s="202"/>
      <c r="AR157" s="202"/>
      <c r="AS157" s="202"/>
      <c r="AT157" s="202"/>
      <c r="AU157" s="357"/>
      <c r="AV157" s="203"/>
      <c r="AW157" s="203"/>
      <c r="AX157" s="203"/>
      <c r="AY157" s="203"/>
      <c r="AZ157" s="202"/>
      <c r="BC157" s="221"/>
    </row>
    <row r="158" spans="1:55" s="61" customFormat="1" ht="15" customHeight="1">
      <c r="A158" s="195"/>
      <c r="C158" s="196"/>
      <c r="D158" s="197"/>
      <c r="E158" s="463"/>
      <c r="F158" s="201"/>
      <c r="G158" s="200"/>
      <c r="H158" s="94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0"/>
      <c r="AD158" s="338"/>
      <c r="AE158" s="202"/>
      <c r="AF158" s="202"/>
      <c r="AG158" s="202"/>
      <c r="AH158" s="202"/>
      <c r="AI158" s="451"/>
      <c r="AJ158" s="202"/>
      <c r="AK158" s="202"/>
      <c r="AL158" s="202"/>
      <c r="AM158" s="202"/>
      <c r="AN158" s="202"/>
      <c r="AO158" s="94"/>
      <c r="AP158" s="221"/>
      <c r="AQ158" s="202"/>
      <c r="AR158" s="202"/>
      <c r="AS158" s="202"/>
      <c r="AT158" s="202"/>
      <c r="AU158" s="357"/>
      <c r="AV158" s="203"/>
      <c r="AW158" s="203"/>
      <c r="AX158" s="203"/>
      <c r="AY158" s="203"/>
      <c r="AZ158" s="202"/>
      <c r="BC158" s="221"/>
    </row>
    <row r="159" spans="1:55" s="61" customFormat="1" ht="15" customHeight="1">
      <c r="A159" s="195"/>
      <c r="C159" s="196"/>
      <c r="D159" s="197"/>
      <c r="E159" s="463"/>
      <c r="F159" s="201"/>
      <c r="G159" s="200"/>
      <c r="H159" s="94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0"/>
      <c r="AD159" s="338"/>
      <c r="AE159" s="202"/>
      <c r="AF159" s="202"/>
      <c r="AG159" s="202"/>
      <c r="AH159" s="202"/>
      <c r="AI159" s="451"/>
      <c r="AJ159" s="202"/>
      <c r="AK159" s="202"/>
      <c r="AL159" s="202"/>
      <c r="AM159" s="202"/>
      <c r="AN159" s="202"/>
      <c r="AO159" s="94"/>
      <c r="AP159" s="221"/>
      <c r="AQ159" s="202"/>
      <c r="AR159" s="202"/>
      <c r="AS159" s="202"/>
      <c r="AT159" s="202"/>
      <c r="AU159" s="357"/>
      <c r="AV159" s="203"/>
      <c r="AW159" s="203"/>
      <c r="AX159" s="203"/>
      <c r="AY159" s="203"/>
      <c r="AZ159" s="202"/>
      <c r="BC159" s="221"/>
    </row>
    <row r="160" spans="1:55" s="61" customFormat="1" ht="15" customHeight="1">
      <c r="A160" s="195"/>
      <c r="C160" s="196"/>
      <c r="D160" s="197"/>
      <c r="E160" s="463"/>
      <c r="F160" s="201"/>
      <c r="G160" s="200"/>
      <c r="H160" s="94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0"/>
      <c r="AD160" s="338"/>
      <c r="AE160" s="202"/>
      <c r="AF160" s="202"/>
      <c r="AG160" s="202"/>
      <c r="AH160" s="202"/>
      <c r="AI160" s="451"/>
      <c r="AJ160" s="202"/>
      <c r="AK160" s="202"/>
      <c r="AL160" s="202"/>
      <c r="AM160" s="202"/>
      <c r="AN160" s="202"/>
      <c r="AO160" s="94"/>
      <c r="AP160" s="221"/>
      <c r="AQ160" s="202"/>
      <c r="AR160" s="202"/>
      <c r="AS160" s="202"/>
      <c r="AT160" s="202"/>
      <c r="AU160" s="357"/>
      <c r="AV160" s="203"/>
      <c r="AW160" s="203"/>
      <c r="AX160" s="203"/>
      <c r="AY160" s="203"/>
      <c r="AZ160" s="202"/>
      <c r="BC160" s="221"/>
    </row>
    <row r="161" spans="1:55" s="61" customFormat="1" ht="15" customHeight="1">
      <c r="A161" s="195"/>
      <c r="C161" s="196"/>
      <c r="D161" s="197"/>
      <c r="E161" s="463"/>
      <c r="F161" s="201"/>
      <c r="G161" s="200"/>
      <c r="H161" s="94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0"/>
      <c r="AD161" s="338"/>
      <c r="AE161" s="202"/>
      <c r="AF161" s="202"/>
      <c r="AG161" s="202"/>
      <c r="AH161" s="202"/>
      <c r="AI161" s="451"/>
      <c r="AJ161" s="202"/>
      <c r="AK161" s="202"/>
      <c r="AL161" s="202"/>
      <c r="AM161" s="202"/>
      <c r="AN161" s="202"/>
      <c r="AO161" s="94"/>
      <c r="AP161" s="221"/>
      <c r="AQ161" s="202"/>
      <c r="AR161" s="202"/>
      <c r="AS161" s="202"/>
      <c r="AT161" s="202"/>
      <c r="AU161" s="357"/>
      <c r="AV161" s="203"/>
      <c r="AW161" s="203"/>
      <c r="AX161" s="203"/>
      <c r="AY161" s="203"/>
      <c r="AZ161" s="202"/>
      <c r="BC161" s="221"/>
    </row>
    <row r="162" spans="1:55" s="61" customFormat="1" ht="15" customHeight="1">
      <c r="A162" s="195"/>
      <c r="C162" s="196"/>
      <c r="D162" s="197"/>
      <c r="E162" s="463"/>
      <c r="F162" s="201"/>
      <c r="G162" s="200"/>
      <c r="H162" s="94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0"/>
      <c r="AD162" s="338"/>
      <c r="AE162" s="202"/>
      <c r="AF162" s="202"/>
      <c r="AG162" s="202"/>
      <c r="AH162" s="202"/>
      <c r="AI162" s="451"/>
      <c r="AJ162" s="202"/>
      <c r="AK162" s="202"/>
      <c r="AL162" s="202"/>
      <c r="AM162" s="202"/>
      <c r="AN162" s="202"/>
      <c r="AO162" s="94"/>
      <c r="AP162" s="221"/>
      <c r="AQ162" s="202"/>
      <c r="AR162" s="202"/>
      <c r="AS162" s="202"/>
      <c r="AT162" s="202"/>
      <c r="AU162" s="357"/>
      <c r="AV162" s="203"/>
      <c r="AW162" s="203"/>
      <c r="AX162" s="203"/>
      <c r="AY162" s="203"/>
      <c r="AZ162" s="202"/>
      <c r="BC162" s="221"/>
    </row>
    <row r="163" spans="1:55" s="61" customFormat="1" ht="15" customHeight="1">
      <c r="A163" s="195"/>
      <c r="C163" s="196"/>
      <c r="D163" s="197"/>
      <c r="E163" s="463"/>
      <c r="F163" s="201"/>
      <c r="G163" s="200"/>
      <c r="H163" s="94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0"/>
      <c r="AD163" s="338"/>
      <c r="AE163" s="202"/>
      <c r="AF163" s="202"/>
      <c r="AG163" s="202"/>
      <c r="AH163" s="202"/>
      <c r="AI163" s="451"/>
      <c r="AJ163" s="202"/>
      <c r="AK163" s="202"/>
      <c r="AL163" s="202"/>
      <c r="AM163" s="202"/>
      <c r="AN163" s="202"/>
      <c r="AO163" s="94"/>
      <c r="AP163" s="221"/>
      <c r="AQ163" s="202"/>
      <c r="AR163" s="202"/>
      <c r="AS163" s="202"/>
      <c r="AT163" s="202"/>
      <c r="AU163" s="357"/>
      <c r="AV163" s="203"/>
      <c r="AW163" s="203"/>
      <c r="AX163" s="203"/>
      <c r="AY163" s="203"/>
      <c r="AZ163" s="202"/>
      <c r="BC163" s="221"/>
    </row>
    <row r="164" spans="1:55" s="61" customFormat="1" ht="15" customHeight="1">
      <c r="A164" s="195"/>
      <c r="C164" s="196"/>
      <c r="D164" s="197"/>
      <c r="E164" s="463"/>
      <c r="F164" s="201"/>
      <c r="G164" s="200"/>
      <c r="H164" s="94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0"/>
      <c r="AD164" s="338"/>
      <c r="AE164" s="202"/>
      <c r="AF164" s="202"/>
      <c r="AG164" s="202"/>
      <c r="AH164" s="202"/>
      <c r="AI164" s="451"/>
      <c r="AJ164" s="202"/>
      <c r="AK164" s="202"/>
      <c r="AL164" s="202"/>
      <c r="AM164" s="202"/>
      <c r="AN164" s="202"/>
      <c r="AO164" s="94"/>
      <c r="AP164" s="221"/>
      <c r="AQ164" s="202"/>
      <c r="AR164" s="202"/>
      <c r="AS164" s="202"/>
      <c r="AT164" s="202"/>
      <c r="AU164" s="357"/>
      <c r="AV164" s="203"/>
      <c r="AW164" s="203"/>
      <c r="AX164" s="203"/>
      <c r="AY164" s="203"/>
      <c r="AZ164" s="202"/>
      <c r="BC164" s="221"/>
    </row>
    <row r="165" spans="1:55" s="61" customFormat="1" ht="15" customHeight="1">
      <c r="A165" s="195"/>
      <c r="C165" s="196"/>
      <c r="D165" s="197"/>
      <c r="E165" s="463"/>
      <c r="F165" s="201"/>
      <c r="G165" s="200"/>
      <c r="H165" s="94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0"/>
      <c r="AD165" s="338"/>
      <c r="AE165" s="202"/>
      <c r="AF165" s="202"/>
      <c r="AG165" s="202"/>
      <c r="AH165" s="202"/>
      <c r="AI165" s="451"/>
      <c r="AJ165" s="202"/>
      <c r="AK165" s="202"/>
      <c r="AL165" s="202"/>
      <c r="AM165" s="202"/>
      <c r="AN165" s="202"/>
      <c r="AO165" s="94"/>
      <c r="AP165" s="221"/>
      <c r="AQ165" s="202"/>
      <c r="AR165" s="202"/>
      <c r="AS165" s="202"/>
      <c r="AT165" s="202"/>
      <c r="AU165" s="357"/>
      <c r="AV165" s="203"/>
      <c r="AW165" s="203"/>
      <c r="AX165" s="203"/>
      <c r="AY165" s="203"/>
      <c r="AZ165" s="202"/>
      <c r="BC165" s="221"/>
    </row>
    <row r="166" spans="1:55" s="61" customFormat="1" ht="15" customHeight="1">
      <c r="A166" s="195"/>
      <c r="C166" s="196"/>
      <c r="D166" s="197"/>
      <c r="E166" s="463"/>
      <c r="F166" s="201"/>
      <c r="G166" s="200"/>
      <c r="H166" s="94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0"/>
      <c r="AD166" s="338"/>
      <c r="AE166" s="202"/>
      <c r="AF166" s="202"/>
      <c r="AG166" s="202"/>
      <c r="AH166" s="202"/>
      <c r="AI166" s="451"/>
      <c r="AJ166" s="202"/>
      <c r="AK166" s="202"/>
      <c r="AL166" s="202"/>
      <c r="AM166" s="202"/>
      <c r="AN166" s="202"/>
      <c r="AO166" s="94"/>
      <c r="AP166" s="221"/>
      <c r="AQ166" s="202"/>
      <c r="AR166" s="202"/>
      <c r="AS166" s="202"/>
      <c r="AT166" s="202"/>
      <c r="AU166" s="357"/>
      <c r="AV166" s="203"/>
      <c r="AW166" s="203"/>
      <c r="AX166" s="203"/>
      <c r="AY166" s="203"/>
      <c r="AZ166" s="202"/>
      <c r="BC166" s="221"/>
    </row>
    <row r="167" spans="1:55" s="61" customFormat="1" ht="15" customHeight="1">
      <c r="A167" s="195"/>
      <c r="C167" s="196"/>
      <c r="D167" s="197"/>
      <c r="E167" s="463"/>
      <c r="F167" s="201"/>
      <c r="G167" s="200"/>
      <c r="H167" s="94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0"/>
      <c r="AD167" s="338"/>
      <c r="AE167" s="202"/>
      <c r="AF167" s="202"/>
      <c r="AG167" s="202"/>
      <c r="AH167" s="202"/>
      <c r="AI167" s="451"/>
      <c r="AJ167" s="202"/>
      <c r="AK167" s="202"/>
      <c r="AL167" s="202"/>
      <c r="AM167" s="202"/>
      <c r="AN167" s="202"/>
      <c r="AO167" s="94"/>
      <c r="AP167" s="221"/>
      <c r="AQ167" s="202"/>
      <c r="AR167" s="202"/>
      <c r="AS167" s="202"/>
      <c r="AT167" s="202"/>
      <c r="AU167" s="357"/>
      <c r="AV167" s="203"/>
      <c r="AW167" s="203"/>
      <c r="AX167" s="203"/>
      <c r="AY167" s="203"/>
      <c r="AZ167" s="202"/>
      <c r="BC167" s="221"/>
    </row>
    <row r="168" spans="1:55" s="61" customFormat="1" ht="15" customHeight="1">
      <c r="A168" s="195"/>
      <c r="C168" s="196"/>
      <c r="D168" s="197"/>
      <c r="E168" s="463"/>
      <c r="F168" s="201"/>
      <c r="G168" s="200"/>
      <c r="H168" s="94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0"/>
      <c r="AD168" s="338"/>
      <c r="AE168" s="202"/>
      <c r="AF168" s="202"/>
      <c r="AG168" s="202"/>
      <c r="AH168" s="202"/>
      <c r="AI168" s="451"/>
      <c r="AJ168" s="202"/>
      <c r="AK168" s="202"/>
      <c r="AL168" s="202"/>
      <c r="AM168" s="202"/>
      <c r="AN168" s="202"/>
      <c r="AO168" s="94"/>
      <c r="AP168" s="221"/>
      <c r="AQ168" s="202"/>
      <c r="AR168" s="202"/>
      <c r="AS168" s="202"/>
      <c r="AT168" s="202"/>
      <c r="AU168" s="357"/>
      <c r="AV168" s="203"/>
      <c r="AW168" s="203"/>
      <c r="AX168" s="203"/>
      <c r="AY168" s="203"/>
      <c r="AZ168" s="202"/>
      <c r="BC168" s="221"/>
    </row>
    <row r="169" spans="1:55" s="61" customFormat="1" ht="15" customHeight="1">
      <c r="A169" s="195"/>
      <c r="C169" s="196"/>
      <c r="D169" s="197"/>
      <c r="E169" s="463"/>
      <c r="F169" s="201"/>
      <c r="G169" s="200"/>
      <c r="H169" s="94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0"/>
      <c r="AD169" s="338"/>
      <c r="AE169" s="202"/>
      <c r="AF169" s="202"/>
      <c r="AG169" s="202"/>
      <c r="AH169" s="202"/>
      <c r="AI169" s="451"/>
      <c r="AJ169" s="202"/>
      <c r="AK169" s="202"/>
      <c r="AL169" s="202"/>
      <c r="AM169" s="202"/>
      <c r="AN169" s="202"/>
      <c r="AO169" s="94"/>
      <c r="AP169" s="221"/>
      <c r="AQ169" s="202"/>
      <c r="AR169" s="202"/>
      <c r="AS169" s="202"/>
      <c r="AT169" s="202"/>
      <c r="AU169" s="357"/>
      <c r="AV169" s="203"/>
      <c r="AW169" s="203"/>
      <c r="AX169" s="203"/>
      <c r="AY169" s="203"/>
      <c r="AZ169" s="202"/>
      <c r="BC169" s="221"/>
    </row>
    <row r="170" spans="1:55" s="61" customFormat="1" ht="15" customHeight="1">
      <c r="A170" s="195"/>
      <c r="C170" s="196"/>
      <c r="D170" s="197"/>
      <c r="E170" s="463"/>
      <c r="F170" s="201"/>
      <c r="G170" s="200"/>
      <c r="H170" s="238"/>
      <c r="I170" s="202"/>
      <c r="J170" s="202"/>
      <c r="K170" s="202"/>
      <c r="L170" s="202"/>
      <c r="M170" s="202"/>
      <c r="N170" s="227"/>
      <c r="O170" s="227"/>
      <c r="P170" s="227"/>
      <c r="Q170" s="202"/>
      <c r="R170" s="202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0"/>
      <c r="AD170" s="230"/>
      <c r="AE170" s="202"/>
      <c r="AF170" s="202"/>
      <c r="AG170" s="202"/>
      <c r="AH170" s="202"/>
      <c r="AI170" s="451"/>
      <c r="AJ170" s="202"/>
      <c r="AK170" s="202"/>
      <c r="AL170" s="202"/>
      <c r="AM170" s="202"/>
      <c r="AN170" s="202"/>
      <c r="AO170" s="238"/>
      <c r="AP170" s="221"/>
      <c r="AQ170" s="202"/>
      <c r="AR170" s="202"/>
      <c r="AS170" s="202"/>
      <c r="AT170" s="202"/>
      <c r="AU170" s="353"/>
      <c r="AV170" s="241"/>
      <c r="AW170" s="241"/>
      <c r="AX170" s="241"/>
      <c r="AY170" s="241"/>
      <c r="AZ170" s="202"/>
      <c r="BC170" s="221"/>
    </row>
    <row r="171" spans="1:55" s="61" customFormat="1" ht="15" customHeight="1">
      <c r="A171" s="195"/>
      <c r="C171" s="196"/>
      <c r="D171" s="197"/>
      <c r="E171" s="463"/>
      <c r="F171" s="201"/>
      <c r="G171" s="200"/>
      <c r="H171" s="238"/>
      <c r="I171" s="202"/>
      <c r="J171" s="202"/>
      <c r="K171" s="202"/>
      <c r="L171" s="202"/>
      <c r="M171" s="202"/>
      <c r="N171" s="227"/>
      <c r="O171" s="227"/>
      <c r="P171" s="227"/>
      <c r="Q171" s="202"/>
      <c r="R171" s="202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0"/>
      <c r="AD171" s="230"/>
      <c r="AE171" s="202"/>
      <c r="AF171" s="202"/>
      <c r="AG171" s="202"/>
      <c r="AH171" s="202"/>
      <c r="AI171" s="451"/>
      <c r="AJ171" s="202"/>
      <c r="AK171" s="202"/>
      <c r="AL171" s="202"/>
      <c r="AM171" s="202"/>
      <c r="AN171" s="202"/>
      <c r="AO171" s="238"/>
      <c r="AP171" s="221"/>
      <c r="AQ171" s="202"/>
      <c r="AR171" s="202"/>
      <c r="AS171" s="202"/>
      <c r="AT171" s="202"/>
      <c r="AU171" s="353"/>
      <c r="AV171" s="241"/>
      <c r="AW171" s="241"/>
      <c r="AX171" s="241"/>
      <c r="AY171" s="241"/>
      <c r="AZ171" s="202"/>
      <c r="BC171" s="221"/>
    </row>
    <row r="172" spans="1:55" s="61" customFormat="1" ht="15" customHeight="1">
      <c r="A172" s="195"/>
      <c r="C172" s="196"/>
      <c r="D172" s="197"/>
      <c r="E172" s="463"/>
      <c r="F172" s="201"/>
      <c r="G172" s="200"/>
      <c r="H172" s="238"/>
      <c r="I172" s="202"/>
      <c r="J172" s="202"/>
      <c r="K172" s="202"/>
      <c r="L172" s="202"/>
      <c r="M172" s="202"/>
      <c r="N172" s="227"/>
      <c r="O172" s="227"/>
      <c r="P172" s="227"/>
      <c r="Q172" s="202"/>
      <c r="R172" s="202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0"/>
      <c r="AD172" s="230"/>
      <c r="AE172" s="202"/>
      <c r="AF172" s="202"/>
      <c r="AG172" s="202"/>
      <c r="AH172" s="202"/>
      <c r="AI172" s="451"/>
      <c r="AJ172" s="202"/>
      <c r="AK172" s="202"/>
      <c r="AL172" s="202"/>
      <c r="AM172" s="202"/>
      <c r="AN172" s="202"/>
      <c r="AO172" s="238"/>
      <c r="AP172" s="221"/>
      <c r="AQ172" s="202"/>
      <c r="AR172" s="202"/>
      <c r="AS172" s="202"/>
      <c r="AT172" s="202"/>
      <c r="AU172" s="353"/>
      <c r="AV172" s="241"/>
      <c r="AW172" s="241"/>
      <c r="AX172" s="241"/>
      <c r="AY172" s="241"/>
      <c r="AZ172" s="202"/>
      <c r="BC172" s="221"/>
    </row>
    <row r="173" spans="1:55" s="61" customFormat="1" ht="15" customHeight="1">
      <c r="A173" s="195"/>
      <c r="C173" s="196"/>
      <c r="D173" s="197"/>
      <c r="E173" s="463"/>
      <c r="F173" s="201"/>
      <c r="G173" s="200"/>
      <c r="H173" s="238"/>
      <c r="I173" s="202"/>
      <c r="J173" s="202"/>
      <c r="K173" s="202"/>
      <c r="L173" s="202"/>
      <c r="M173" s="202"/>
      <c r="N173" s="227"/>
      <c r="O173" s="227"/>
      <c r="P173" s="227"/>
      <c r="Q173" s="202"/>
      <c r="R173" s="202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0"/>
      <c r="AD173" s="230"/>
      <c r="AE173" s="202"/>
      <c r="AF173" s="202"/>
      <c r="AG173" s="202"/>
      <c r="AH173" s="202"/>
      <c r="AI173" s="451"/>
      <c r="AJ173" s="202"/>
      <c r="AK173" s="202"/>
      <c r="AL173" s="202"/>
      <c r="AM173" s="202"/>
      <c r="AN173" s="202"/>
      <c r="AO173" s="238"/>
      <c r="AP173" s="221"/>
      <c r="AQ173" s="202"/>
      <c r="AR173" s="202"/>
      <c r="AS173" s="202"/>
      <c r="AT173" s="202"/>
      <c r="AU173" s="353"/>
      <c r="AV173" s="241"/>
      <c r="AW173" s="241"/>
      <c r="AX173" s="241"/>
      <c r="AY173" s="241"/>
      <c r="AZ173" s="202"/>
      <c r="BC173" s="221"/>
    </row>
    <row r="174" spans="1:55" s="61" customFormat="1" ht="15" customHeight="1">
      <c r="A174" s="195"/>
      <c r="C174" s="196"/>
      <c r="D174" s="197"/>
      <c r="E174" s="463"/>
      <c r="F174" s="201"/>
      <c r="G174" s="200"/>
      <c r="H174" s="238"/>
      <c r="I174" s="202"/>
      <c r="J174" s="202"/>
      <c r="K174" s="202"/>
      <c r="L174" s="202"/>
      <c r="M174" s="202"/>
      <c r="N174" s="227"/>
      <c r="O174" s="227"/>
      <c r="P174" s="227"/>
      <c r="Q174" s="202"/>
      <c r="R174" s="202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0"/>
      <c r="AD174" s="230"/>
      <c r="AE174" s="202"/>
      <c r="AF174" s="202"/>
      <c r="AG174" s="202"/>
      <c r="AH174" s="202"/>
      <c r="AI174" s="451"/>
      <c r="AJ174" s="202"/>
      <c r="AK174" s="202"/>
      <c r="AL174" s="202"/>
      <c r="AM174" s="202"/>
      <c r="AN174" s="202"/>
      <c r="AO174" s="238"/>
      <c r="AP174" s="221"/>
      <c r="AQ174" s="202"/>
      <c r="AR174" s="202"/>
      <c r="AS174" s="202"/>
      <c r="AT174" s="202"/>
      <c r="AU174" s="353"/>
      <c r="AV174" s="241"/>
      <c r="AW174" s="241"/>
      <c r="AX174" s="241"/>
      <c r="AY174" s="241"/>
      <c r="AZ174" s="202"/>
      <c r="BC174" s="221"/>
    </row>
    <row r="175" spans="1:55" s="61" customFormat="1" ht="15" customHeight="1">
      <c r="A175" s="195"/>
      <c r="C175" s="196"/>
      <c r="D175" s="197"/>
      <c r="E175" s="463"/>
      <c r="F175" s="201"/>
      <c r="G175" s="200"/>
      <c r="H175" s="238"/>
      <c r="I175" s="202"/>
      <c r="J175" s="202"/>
      <c r="K175" s="202"/>
      <c r="L175" s="202"/>
      <c r="M175" s="202"/>
      <c r="N175" s="227"/>
      <c r="O175" s="227"/>
      <c r="P175" s="227"/>
      <c r="Q175" s="202"/>
      <c r="R175" s="202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0"/>
      <c r="AD175" s="230"/>
      <c r="AE175" s="202"/>
      <c r="AF175" s="202"/>
      <c r="AG175" s="202"/>
      <c r="AH175" s="202"/>
      <c r="AI175" s="451"/>
      <c r="AJ175" s="202"/>
      <c r="AK175" s="202"/>
      <c r="AL175" s="202"/>
      <c r="AM175" s="202"/>
      <c r="AN175" s="202"/>
      <c r="AO175" s="238"/>
      <c r="AP175" s="221"/>
      <c r="AQ175" s="202"/>
      <c r="AR175" s="202"/>
      <c r="AS175" s="202"/>
      <c r="AT175" s="202"/>
      <c r="AU175" s="353"/>
      <c r="AV175" s="241"/>
      <c r="AW175" s="241"/>
      <c r="AX175" s="241"/>
      <c r="AY175" s="241"/>
      <c r="AZ175" s="202"/>
      <c r="BC175" s="221"/>
    </row>
    <row r="176" spans="1:55" s="61" customFormat="1" ht="15" customHeight="1">
      <c r="A176" s="195"/>
      <c r="C176" s="196"/>
      <c r="D176" s="197"/>
      <c r="E176" s="463"/>
      <c r="F176" s="201"/>
      <c r="G176" s="200"/>
      <c r="H176" s="238"/>
      <c r="I176" s="202"/>
      <c r="J176" s="202"/>
      <c r="K176" s="202"/>
      <c r="L176" s="202"/>
      <c r="M176" s="202"/>
      <c r="N176" s="227"/>
      <c r="O176" s="227"/>
      <c r="P176" s="227"/>
      <c r="Q176" s="202"/>
      <c r="R176" s="202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0"/>
      <c r="AD176" s="230"/>
      <c r="AE176" s="202"/>
      <c r="AF176" s="202"/>
      <c r="AG176" s="202"/>
      <c r="AH176" s="202"/>
      <c r="AI176" s="451"/>
      <c r="AJ176" s="202"/>
      <c r="AK176" s="202"/>
      <c r="AL176" s="202"/>
      <c r="AM176" s="202"/>
      <c r="AN176" s="202"/>
      <c r="AO176" s="238"/>
      <c r="AP176" s="221"/>
      <c r="AQ176" s="202"/>
      <c r="AR176" s="202"/>
      <c r="AS176" s="202"/>
      <c r="AT176" s="202"/>
      <c r="AU176" s="353"/>
      <c r="AV176" s="241"/>
      <c r="AW176" s="241"/>
      <c r="AX176" s="241"/>
      <c r="AY176" s="241"/>
      <c r="AZ176" s="202"/>
      <c r="BC176" s="221"/>
    </row>
    <row r="177" spans="1:55" s="61" customFormat="1" ht="15" customHeight="1">
      <c r="A177" s="195"/>
      <c r="C177" s="196"/>
      <c r="D177" s="197"/>
      <c r="E177" s="463"/>
      <c r="F177" s="201"/>
      <c r="G177" s="200"/>
      <c r="H177" s="238"/>
      <c r="I177" s="202"/>
      <c r="J177" s="202"/>
      <c r="K177" s="202"/>
      <c r="L177" s="202"/>
      <c r="M177" s="202"/>
      <c r="N177" s="227"/>
      <c r="O177" s="227"/>
      <c r="P177" s="227"/>
      <c r="Q177" s="202"/>
      <c r="R177" s="202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0"/>
      <c r="AD177" s="230"/>
      <c r="AE177" s="202"/>
      <c r="AF177" s="202"/>
      <c r="AG177" s="202"/>
      <c r="AH177" s="202"/>
      <c r="AI177" s="451"/>
      <c r="AJ177" s="202"/>
      <c r="AK177" s="202"/>
      <c r="AL177" s="202"/>
      <c r="AM177" s="202"/>
      <c r="AN177" s="202"/>
      <c r="AO177" s="238"/>
      <c r="AP177" s="221"/>
      <c r="AQ177" s="202"/>
      <c r="AR177" s="202"/>
      <c r="AS177" s="202"/>
      <c r="AT177" s="202"/>
      <c r="AU177" s="353"/>
      <c r="AV177" s="241"/>
      <c r="AW177" s="241"/>
      <c r="AX177" s="241"/>
      <c r="AY177" s="241"/>
      <c r="AZ177" s="202"/>
      <c r="BC177" s="221"/>
    </row>
    <row r="178" spans="1:55" s="61" customFormat="1" ht="15" customHeight="1">
      <c r="A178" s="195"/>
      <c r="C178" s="196"/>
      <c r="D178" s="197"/>
      <c r="E178" s="463"/>
      <c r="F178" s="201"/>
      <c r="G178" s="200"/>
      <c r="H178" s="238"/>
      <c r="I178" s="202"/>
      <c r="J178" s="202"/>
      <c r="K178" s="202"/>
      <c r="L178" s="202"/>
      <c r="M178" s="202"/>
      <c r="N178" s="227"/>
      <c r="O178" s="227"/>
      <c r="P178" s="227"/>
      <c r="Q178" s="202"/>
      <c r="R178" s="202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0"/>
      <c r="AD178" s="230"/>
      <c r="AE178" s="202"/>
      <c r="AF178" s="202"/>
      <c r="AG178" s="202"/>
      <c r="AH178" s="202"/>
      <c r="AI178" s="451"/>
      <c r="AJ178" s="202"/>
      <c r="AK178" s="202"/>
      <c r="AL178" s="202"/>
      <c r="AM178" s="202"/>
      <c r="AN178" s="202"/>
      <c r="AO178" s="238"/>
      <c r="AP178" s="221"/>
      <c r="AQ178" s="202"/>
      <c r="AR178" s="202"/>
      <c r="AS178" s="202"/>
      <c r="AT178" s="202"/>
      <c r="AU178" s="353"/>
      <c r="AV178" s="241"/>
      <c r="AW178" s="241"/>
      <c r="AX178" s="241"/>
      <c r="AY178" s="241"/>
      <c r="AZ178" s="202"/>
      <c r="BC178" s="221"/>
    </row>
    <row r="179" spans="1:55" s="61" customFormat="1" ht="15" customHeight="1">
      <c r="A179" s="195"/>
      <c r="C179" s="196"/>
      <c r="D179" s="197"/>
      <c r="E179" s="463"/>
      <c r="F179" s="201"/>
      <c r="G179" s="200"/>
      <c r="H179" s="238"/>
      <c r="I179" s="202"/>
      <c r="J179" s="202"/>
      <c r="K179" s="202"/>
      <c r="L179" s="202"/>
      <c r="M179" s="202"/>
      <c r="N179" s="227"/>
      <c r="O179" s="227"/>
      <c r="P179" s="227"/>
      <c r="Q179" s="202"/>
      <c r="R179" s="202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0"/>
      <c r="AD179" s="230"/>
      <c r="AE179" s="202"/>
      <c r="AF179" s="202"/>
      <c r="AG179" s="202"/>
      <c r="AH179" s="202"/>
      <c r="AI179" s="451"/>
      <c r="AJ179" s="202"/>
      <c r="AK179" s="202"/>
      <c r="AL179" s="202"/>
      <c r="AM179" s="202"/>
      <c r="AN179" s="202"/>
      <c r="AO179" s="238"/>
      <c r="AP179" s="221"/>
      <c r="AQ179" s="202"/>
      <c r="AR179" s="202"/>
      <c r="AS179" s="202"/>
      <c r="AT179" s="202"/>
      <c r="AU179" s="353"/>
      <c r="AV179" s="241"/>
      <c r="AW179" s="241"/>
      <c r="AX179" s="241"/>
      <c r="AY179" s="241"/>
      <c r="AZ179" s="202"/>
      <c r="BC179" s="221"/>
    </row>
    <row r="180" spans="1:55" s="61" customFormat="1" ht="15" customHeight="1">
      <c r="A180" s="195"/>
      <c r="C180" s="196"/>
      <c r="D180" s="197"/>
      <c r="E180" s="463"/>
      <c r="F180" s="201"/>
      <c r="G180" s="200"/>
      <c r="H180" s="238"/>
      <c r="I180" s="202"/>
      <c r="J180" s="202"/>
      <c r="K180" s="202"/>
      <c r="L180" s="202"/>
      <c r="M180" s="202"/>
      <c r="N180" s="227"/>
      <c r="O180" s="227"/>
      <c r="P180" s="227"/>
      <c r="Q180" s="202"/>
      <c r="R180" s="202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0"/>
      <c r="AD180" s="230"/>
      <c r="AE180" s="202"/>
      <c r="AF180" s="202"/>
      <c r="AG180" s="202"/>
      <c r="AH180" s="202"/>
      <c r="AI180" s="451"/>
      <c r="AJ180" s="202"/>
      <c r="AK180" s="202"/>
      <c r="AL180" s="202"/>
      <c r="AM180" s="202"/>
      <c r="AN180" s="202"/>
      <c r="AO180" s="238"/>
      <c r="AP180" s="221"/>
      <c r="AQ180" s="202"/>
      <c r="AR180" s="202"/>
      <c r="AS180" s="202"/>
      <c r="AT180" s="202"/>
      <c r="AU180" s="353"/>
      <c r="AV180" s="241"/>
      <c r="AW180" s="241"/>
      <c r="AX180" s="241"/>
      <c r="AY180" s="241"/>
      <c r="AZ180" s="202"/>
      <c r="BC180" s="221"/>
    </row>
    <row r="181" spans="1:55" s="61" customFormat="1" ht="15" customHeight="1">
      <c r="A181" s="195"/>
      <c r="C181" s="196"/>
      <c r="D181" s="197"/>
      <c r="E181" s="463"/>
      <c r="F181" s="201"/>
      <c r="G181" s="200"/>
      <c r="H181" s="238"/>
      <c r="I181" s="202"/>
      <c r="J181" s="202"/>
      <c r="K181" s="202"/>
      <c r="L181" s="202"/>
      <c r="M181" s="202"/>
      <c r="N181" s="227"/>
      <c r="O181" s="227"/>
      <c r="P181" s="227"/>
      <c r="Q181" s="202"/>
      <c r="R181" s="202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0"/>
      <c r="AD181" s="230"/>
      <c r="AE181" s="202"/>
      <c r="AF181" s="202"/>
      <c r="AG181" s="202"/>
      <c r="AH181" s="202"/>
      <c r="AI181" s="451"/>
      <c r="AJ181" s="202"/>
      <c r="AK181" s="202"/>
      <c r="AL181" s="202"/>
      <c r="AM181" s="202"/>
      <c r="AN181" s="202"/>
      <c r="AO181" s="238"/>
      <c r="AP181" s="221"/>
      <c r="AQ181" s="202"/>
      <c r="AR181" s="202"/>
      <c r="AS181" s="202"/>
      <c r="AT181" s="202"/>
      <c r="AU181" s="353"/>
      <c r="AV181" s="241"/>
      <c r="AW181" s="241"/>
      <c r="AX181" s="241"/>
      <c r="AY181" s="241"/>
      <c r="AZ181" s="202"/>
      <c r="BC181" s="221"/>
    </row>
    <row r="182" spans="1:55" s="61" customFormat="1" ht="15" customHeight="1">
      <c r="A182" s="195"/>
      <c r="C182" s="196"/>
      <c r="D182" s="197"/>
      <c r="E182" s="463"/>
      <c r="F182" s="201"/>
      <c r="G182" s="200"/>
      <c r="H182" s="238"/>
      <c r="I182" s="202"/>
      <c r="J182" s="202"/>
      <c r="K182" s="202"/>
      <c r="L182" s="202"/>
      <c r="M182" s="202"/>
      <c r="N182" s="227"/>
      <c r="O182" s="227"/>
      <c r="P182" s="227"/>
      <c r="Q182" s="202"/>
      <c r="R182" s="202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0"/>
      <c r="AD182" s="230"/>
      <c r="AE182" s="202"/>
      <c r="AF182" s="202"/>
      <c r="AG182" s="202"/>
      <c r="AH182" s="202"/>
      <c r="AI182" s="451"/>
      <c r="AJ182" s="202"/>
      <c r="AK182" s="202"/>
      <c r="AL182" s="202"/>
      <c r="AM182" s="202"/>
      <c r="AN182" s="202"/>
      <c r="AO182" s="238"/>
      <c r="AP182" s="221"/>
      <c r="AQ182" s="202"/>
      <c r="AR182" s="202"/>
      <c r="AS182" s="202"/>
      <c r="AT182" s="202"/>
      <c r="AU182" s="353"/>
      <c r="AV182" s="241"/>
      <c r="AW182" s="241"/>
      <c r="AX182" s="241"/>
      <c r="AY182" s="241"/>
      <c r="AZ182" s="202"/>
      <c r="BC182" s="221"/>
    </row>
    <row r="183" spans="1:55" s="61" customFormat="1" ht="15" customHeight="1">
      <c r="A183" s="195"/>
      <c r="C183" s="196"/>
      <c r="D183" s="197"/>
      <c r="E183" s="463"/>
      <c r="F183" s="201"/>
      <c r="G183" s="200"/>
      <c r="H183" s="238"/>
      <c r="I183" s="202"/>
      <c r="J183" s="202"/>
      <c r="K183" s="202"/>
      <c r="L183" s="202"/>
      <c r="M183" s="202"/>
      <c r="N183" s="227"/>
      <c r="O183" s="227"/>
      <c r="P183" s="227"/>
      <c r="Q183" s="202"/>
      <c r="R183" s="202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0"/>
      <c r="AD183" s="230"/>
      <c r="AE183" s="202"/>
      <c r="AF183" s="202"/>
      <c r="AG183" s="202"/>
      <c r="AH183" s="202"/>
      <c r="AI183" s="451"/>
      <c r="AJ183" s="202"/>
      <c r="AK183" s="202"/>
      <c r="AL183" s="202"/>
      <c r="AM183" s="202"/>
      <c r="AN183" s="202"/>
      <c r="AO183" s="238"/>
      <c r="AP183" s="221"/>
      <c r="AQ183" s="202"/>
      <c r="AR183" s="202"/>
      <c r="AS183" s="202"/>
      <c r="AT183" s="202"/>
      <c r="AU183" s="353"/>
      <c r="AV183" s="241"/>
      <c r="AW183" s="241"/>
      <c r="AX183" s="241"/>
      <c r="AY183" s="241"/>
      <c r="AZ183" s="202"/>
      <c r="BC183" s="221"/>
    </row>
    <row r="184" spans="1:55" s="61" customFormat="1" ht="15" customHeight="1">
      <c r="A184" s="195"/>
      <c r="C184" s="196"/>
      <c r="D184" s="197"/>
      <c r="E184" s="463"/>
      <c r="F184" s="201"/>
      <c r="G184" s="200"/>
      <c r="H184" s="238"/>
      <c r="I184" s="202"/>
      <c r="J184" s="202"/>
      <c r="K184" s="202"/>
      <c r="L184" s="202"/>
      <c r="M184" s="202"/>
      <c r="N184" s="227"/>
      <c r="O184" s="227"/>
      <c r="P184" s="227"/>
      <c r="Q184" s="202"/>
      <c r="R184" s="202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0"/>
      <c r="AD184" s="230"/>
      <c r="AE184" s="202"/>
      <c r="AF184" s="202"/>
      <c r="AG184" s="202"/>
      <c r="AH184" s="202"/>
      <c r="AI184" s="451"/>
      <c r="AJ184" s="202"/>
      <c r="AK184" s="202"/>
      <c r="AL184" s="202"/>
      <c r="AM184" s="202"/>
      <c r="AN184" s="202"/>
      <c r="AO184" s="238"/>
      <c r="AP184" s="221"/>
      <c r="AQ184" s="202"/>
      <c r="AR184" s="202"/>
      <c r="AS184" s="202"/>
      <c r="AT184" s="202"/>
      <c r="AU184" s="353"/>
      <c r="AV184" s="241"/>
      <c r="AW184" s="241"/>
      <c r="AX184" s="241"/>
      <c r="AY184" s="241"/>
      <c r="AZ184" s="202"/>
      <c r="BC184" s="221"/>
    </row>
    <row r="185" spans="1:55" s="61" customFormat="1" ht="15" customHeight="1">
      <c r="A185" s="195"/>
      <c r="C185" s="196"/>
      <c r="D185" s="197"/>
      <c r="E185" s="463"/>
      <c r="F185" s="201"/>
      <c r="G185" s="200"/>
      <c r="H185" s="238"/>
      <c r="I185" s="202"/>
      <c r="J185" s="202"/>
      <c r="K185" s="202"/>
      <c r="L185" s="202"/>
      <c r="M185" s="202"/>
      <c r="N185" s="227"/>
      <c r="O185" s="227"/>
      <c r="P185" s="227"/>
      <c r="Q185" s="202"/>
      <c r="R185" s="202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0"/>
      <c r="AD185" s="230"/>
      <c r="AE185" s="202"/>
      <c r="AF185" s="202"/>
      <c r="AG185" s="202"/>
      <c r="AH185" s="202"/>
      <c r="AI185" s="451"/>
      <c r="AJ185" s="202"/>
      <c r="AK185" s="202"/>
      <c r="AL185" s="202"/>
      <c r="AM185" s="202"/>
      <c r="AN185" s="202"/>
      <c r="AO185" s="238"/>
      <c r="AP185" s="221"/>
      <c r="AQ185" s="202"/>
      <c r="AR185" s="202"/>
      <c r="AS185" s="202"/>
      <c r="AT185" s="202"/>
      <c r="AU185" s="353"/>
      <c r="AV185" s="241"/>
      <c r="AW185" s="241"/>
      <c r="AX185" s="241"/>
      <c r="AY185" s="241"/>
      <c r="AZ185" s="202"/>
      <c r="BC185" s="221"/>
    </row>
    <row r="186" spans="1:55" s="61" customFormat="1" ht="15" customHeight="1">
      <c r="A186" s="195"/>
      <c r="C186" s="196"/>
      <c r="D186" s="197"/>
      <c r="E186" s="463"/>
      <c r="F186" s="201"/>
      <c r="G186" s="200"/>
      <c r="H186" s="238"/>
      <c r="I186" s="202"/>
      <c r="J186" s="202"/>
      <c r="K186" s="202"/>
      <c r="L186" s="202"/>
      <c r="M186" s="202"/>
      <c r="N186" s="227"/>
      <c r="O186" s="227"/>
      <c r="P186" s="227"/>
      <c r="Q186" s="202"/>
      <c r="R186" s="202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0"/>
      <c r="AD186" s="230"/>
      <c r="AE186" s="202"/>
      <c r="AF186" s="202"/>
      <c r="AG186" s="202"/>
      <c r="AH186" s="202"/>
      <c r="AI186" s="451"/>
      <c r="AJ186" s="202"/>
      <c r="AK186" s="202"/>
      <c r="AL186" s="202"/>
      <c r="AM186" s="202"/>
      <c r="AN186" s="202"/>
      <c r="AO186" s="238"/>
      <c r="AP186" s="221"/>
      <c r="AQ186" s="202"/>
      <c r="AR186" s="202"/>
      <c r="AS186" s="202"/>
      <c r="AT186" s="202"/>
      <c r="AU186" s="353"/>
      <c r="AV186" s="241"/>
      <c r="AW186" s="241"/>
      <c r="AX186" s="241"/>
      <c r="AY186" s="241"/>
      <c r="AZ186" s="202"/>
      <c r="BC186" s="221"/>
    </row>
    <row r="187" spans="1:55" s="61" customFormat="1" ht="15" customHeight="1">
      <c r="A187" s="195"/>
      <c r="C187" s="196"/>
      <c r="D187" s="197"/>
      <c r="E187" s="463"/>
      <c r="F187" s="201"/>
      <c r="G187" s="200"/>
      <c r="H187" s="238"/>
      <c r="I187" s="202"/>
      <c r="J187" s="202"/>
      <c r="K187" s="202"/>
      <c r="L187" s="202"/>
      <c r="M187" s="202"/>
      <c r="N187" s="227"/>
      <c r="O187" s="227"/>
      <c r="P187" s="227"/>
      <c r="Q187" s="202"/>
      <c r="R187" s="202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0"/>
      <c r="AD187" s="230"/>
      <c r="AE187" s="202"/>
      <c r="AF187" s="202"/>
      <c r="AG187" s="202"/>
      <c r="AH187" s="202"/>
      <c r="AI187" s="451"/>
      <c r="AJ187" s="202"/>
      <c r="AK187" s="202"/>
      <c r="AL187" s="202"/>
      <c r="AM187" s="202"/>
      <c r="AN187" s="202"/>
      <c r="AO187" s="238"/>
      <c r="AP187" s="221"/>
      <c r="AQ187" s="202"/>
      <c r="AR187" s="202"/>
      <c r="AS187" s="202"/>
      <c r="AT187" s="202"/>
      <c r="AU187" s="353"/>
      <c r="AV187" s="241"/>
      <c r="AW187" s="241"/>
      <c r="AX187" s="241"/>
      <c r="AY187" s="241"/>
      <c r="AZ187" s="202"/>
      <c r="BC187" s="221"/>
    </row>
    <row r="188" spans="1:55" s="61" customFormat="1" ht="15" customHeight="1">
      <c r="A188" s="195"/>
      <c r="C188" s="196"/>
      <c r="D188" s="197"/>
      <c r="E188" s="463"/>
      <c r="F188" s="201"/>
      <c r="G188" s="200"/>
      <c r="H188" s="238"/>
      <c r="I188" s="202"/>
      <c r="J188" s="202"/>
      <c r="K188" s="202"/>
      <c r="L188" s="202"/>
      <c r="M188" s="202"/>
      <c r="N188" s="227"/>
      <c r="O188" s="227"/>
      <c r="P188" s="227"/>
      <c r="Q188" s="202"/>
      <c r="R188" s="202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0"/>
      <c r="AD188" s="230"/>
      <c r="AE188" s="202"/>
      <c r="AF188" s="202"/>
      <c r="AG188" s="202"/>
      <c r="AH188" s="202"/>
      <c r="AI188" s="451"/>
      <c r="AJ188" s="202"/>
      <c r="AK188" s="202"/>
      <c r="AL188" s="202"/>
      <c r="AM188" s="202"/>
      <c r="AN188" s="202"/>
      <c r="AO188" s="238"/>
      <c r="AP188" s="221"/>
      <c r="AQ188" s="202"/>
      <c r="AR188" s="202"/>
      <c r="AS188" s="202"/>
      <c r="AT188" s="202"/>
      <c r="AU188" s="353"/>
      <c r="AV188" s="241"/>
      <c r="AW188" s="241"/>
      <c r="AX188" s="241"/>
      <c r="AY188" s="241"/>
      <c r="AZ188" s="202"/>
      <c r="BC188" s="221"/>
    </row>
    <row r="189" spans="1:55" s="61" customFormat="1" ht="15" customHeight="1">
      <c r="A189" s="195"/>
      <c r="C189" s="196"/>
      <c r="D189" s="197"/>
      <c r="E189" s="463"/>
      <c r="F189" s="201"/>
      <c r="G189" s="200"/>
      <c r="H189" s="238"/>
      <c r="I189" s="202"/>
      <c r="J189" s="202"/>
      <c r="K189" s="202"/>
      <c r="L189" s="202"/>
      <c r="M189" s="202"/>
      <c r="N189" s="227"/>
      <c r="O189" s="227"/>
      <c r="P189" s="227"/>
      <c r="Q189" s="202"/>
      <c r="R189" s="202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0"/>
      <c r="AD189" s="230"/>
      <c r="AE189" s="202"/>
      <c r="AF189" s="202"/>
      <c r="AG189" s="202"/>
      <c r="AH189" s="202"/>
      <c r="AI189" s="451"/>
      <c r="AJ189" s="202"/>
      <c r="AK189" s="202"/>
      <c r="AL189" s="202"/>
      <c r="AM189" s="202"/>
      <c r="AN189" s="202"/>
      <c r="AO189" s="238"/>
      <c r="AP189" s="221"/>
      <c r="AQ189" s="202"/>
      <c r="AR189" s="202"/>
      <c r="AS189" s="202"/>
      <c r="AT189" s="202"/>
      <c r="AU189" s="353"/>
      <c r="AV189" s="241"/>
      <c r="AW189" s="241"/>
      <c r="AX189" s="241"/>
      <c r="AY189" s="241"/>
      <c r="AZ189" s="202"/>
      <c r="BC189" s="221"/>
    </row>
    <row r="190" spans="1:55" s="61" customFormat="1" ht="15" customHeight="1">
      <c r="A190" s="195"/>
      <c r="C190" s="196"/>
      <c r="D190" s="197"/>
      <c r="E190" s="463"/>
      <c r="F190" s="201"/>
      <c r="G190" s="200"/>
      <c r="H190" s="238"/>
      <c r="I190" s="202"/>
      <c r="J190" s="202"/>
      <c r="K190" s="202"/>
      <c r="L190" s="202"/>
      <c r="M190" s="202"/>
      <c r="N190" s="227"/>
      <c r="O190" s="227"/>
      <c r="P190" s="227"/>
      <c r="Q190" s="202"/>
      <c r="R190" s="202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0"/>
      <c r="AD190" s="230"/>
      <c r="AE190" s="202"/>
      <c r="AF190" s="202"/>
      <c r="AG190" s="202"/>
      <c r="AH190" s="202"/>
      <c r="AI190" s="451"/>
      <c r="AJ190" s="202"/>
      <c r="AK190" s="202"/>
      <c r="AL190" s="202"/>
      <c r="AM190" s="202"/>
      <c r="AN190" s="202"/>
      <c r="AO190" s="238"/>
      <c r="AP190" s="221"/>
      <c r="AQ190" s="202"/>
      <c r="AR190" s="202"/>
      <c r="AS190" s="202"/>
      <c r="AT190" s="202"/>
      <c r="AU190" s="353"/>
      <c r="AV190" s="241"/>
      <c r="AW190" s="241"/>
      <c r="AX190" s="241"/>
      <c r="AY190" s="241"/>
      <c r="AZ190" s="202"/>
      <c r="BC190" s="221"/>
    </row>
    <row r="191" spans="1:55" s="61" customFormat="1" ht="15" customHeight="1">
      <c r="A191" s="195"/>
      <c r="C191" s="196"/>
      <c r="D191" s="197"/>
      <c r="E191" s="463"/>
      <c r="F191" s="201"/>
      <c r="G191" s="200"/>
      <c r="H191" s="238"/>
      <c r="I191" s="202"/>
      <c r="J191" s="202"/>
      <c r="K191" s="202"/>
      <c r="L191" s="202"/>
      <c r="M191" s="202"/>
      <c r="N191" s="227"/>
      <c r="O191" s="227"/>
      <c r="P191" s="227"/>
      <c r="Q191" s="202"/>
      <c r="R191" s="202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0"/>
      <c r="AD191" s="230"/>
      <c r="AE191" s="202"/>
      <c r="AF191" s="202"/>
      <c r="AG191" s="202"/>
      <c r="AH191" s="202"/>
      <c r="AI191" s="451"/>
      <c r="AJ191" s="202"/>
      <c r="AK191" s="202"/>
      <c r="AL191" s="202"/>
      <c r="AM191" s="202"/>
      <c r="AN191" s="202"/>
      <c r="AO191" s="238"/>
      <c r="AP191" s="221"/>
      <c r="AQ191" s="202"/>
      <c r="AR191" s="202"/>
      <c r="AS191" s="202"/>
      <c r="AT191" s="202"/>
      <c r="AU191" s="353"/>
      <c r="AV191" s="241"/>
      <c r="AW191" s="241"/>
      <c r="AX191" s="241"/>
      <c r="AY191" s="241"/>
      <c r="AZ191" s="202"/>
      <c r="BC191" s="221"/>
    </row>
    <row r="192" spans="1:55" s="61" customFormat="1" ht="15" customHeight="1">
      <c r="A192" s="195"/>
      <c r="C192" s="196"/>
      <c r="D192" s="197"/>
      <c r="E192" s="463"/>
      <c r="F192" s="201"/>
      <c r="G192" s="200"/>
      <c r="H192" s="238"/>
      <c r="I192" s="202"/>
      <c r="J192" s="202"/>
      <c r="K192" s="202"/>
      <c r="L192" s="202"/>
      <c r="M192" s="202"/>
      <c r="N192" s="227"/>
      <c r="O192" s="227"/>
      <c r="P192" s="227"/>
      <c r="Q192" s="202"/>
      <c r="R192" s="202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0"/>
      <c r="AD192" s="230"/>
      <c r="AE192" s="202"/>
      <c r="AF192" s="202"/>
      <c r="AG192" s="202"/>
      <c r="AH192" s="202"/>
      <c r="AI192" s="451"/>
      <c r="AJ192" s="202"/>
      <c r="AK192" s="202"/>
      <c r="AL192" s="202"/>
      <c r="AM192" s="202"/>
      <c r="AN192" s="202"/>
      <c r="AO192" s="238"/>
      <c r="AP192" s="221"/>
      <c r="AQ192" s="202"/>
      <c r="AR192" s="202"/>
      <c r="AS192" s="202"/>
      <c r="AT192" s="202"/>
      <c r="AU192" s="353"/>
      <c r="AV192" s="241"/>
      <c r="AW192" s="241"/>
      <c r="AX192" s="241"/>
      <c r="AY192" s="241"/>
      <c r="AZ192" s="202"/>
      <c r="BC192" s="221"/>
    </row>
    <row r="193" spans="1:55" s="61" customFormat="1" ht="15" customHeight="1">
      <c r="A193" s="195"/>
      <c r="C193" s="196"/>
      <c r="D193" s="197"/>
      <c r="E193" s="463"/>
      <c r="F193" s="201"/>
      <c r="G193" s="200"/>
      <c r="H193" s="238"/>
      <c r="I193" s="202"/>
      <c r="J193" s="202"/>
      <c r="K193" s="202"/>
      <c r="L193" s="202"/>
      <c r="M193" s="202"/>
      <c r="N193" s="227"/>
      <c r="O193" s="227"/>
      <c r="P193" s="227"/>
      <c r="Q193" s="202"/>
      <c r="R193" s="202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0"/>
      <c r="AD193" s="230"/>
      <c r="AE193" s="202"/>
      <c r="AF193" s="202"/>
      <c r="AG193" s="202"/>
      <c r="AH193" s="202"/>
      <c r="AI193" s="451"/>
      <c r="AJ193" s="202"/>
      <c r="AK193" s="202"/>
      <c r="AL193" s="202"/>
      <c r="AM193" s="202"/>
      <c r="AN193" s="202"/>
      <c r="AO193" s="238"/>
      <c r="AP193" s="221"/>
      <c r="AQ193" s="202"/>
      <c r="AR193" s="202"/>
      <c r="AS193" s="202"/>
      <c r="AT193" s="202"/>
      <c r="AU193" s="353"/>
      <c r="AV193" s="241"/>
      <c r="AW193" s="241"/>
      <c r="AX193" s="241"/>
      <c r="AY193" s="241"/>
      <c r="AZ193" s="202"/>
      <c r="BC193" s="221"/>
    </row>
    <row r="194" spans="1:55" s="61" customFormat="1" ht="15" customHeight="1">
      <c r="A194" s="195"/>
      <c r="C194" s="196"/>
      <c r="D194" s="197"/>
      <c r="E194" s="463"/>
      <c r="F194" s="201"/>
      <c r="G194" s="200"/>
      <c r="H194" s="238"/>
      <c r="I194" s="202"/>
      <c r="J194" s="202"/>
      <c r="K194" s="202"/>
      <c r="L194" s="202"/>
      <c r="M194" s="202"/>
      <c r="N194" s="227"/>
      <c r="O194" s="227"/>
      <c r="P194" s="227"/>
      <c r="Q194" s="202"/>
      <c r="R194" s="202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0"/>
      <c r="AD194" s="230"/>
      <c r="AE194" s="202"/>
      <c r="AF194" s="202"/>
      <c r="AG194" s="202"/>
      <c r="AH194" s="202"/>
      <c r="AI194" s="451"/>
      <c r="AJ194" s="202"/>
      <c r="AK194" s="202"/>
      <c r="AL194" s="202"/>
      <c r="AM194" s="202"/>
      <c r="AN194" s="202"/>
      <c r="AO194" s="238"/>
      <c r="AP194" s="221"/>
      <c r="AQ194" s="202"/>
      <c r="AR194" s="202"/>
      <c r="AS194" s="202"/>
      <c r="AT194" s="202"/>
      <c r="AU194" s="353"/>
      <c r="AV194" s="241"/>
      <c r="AW194" s="241"/>
      <c r="AX194" s="241"/>
      <c r="AY194" s="241"/>
      <c r="AZ194" s="202"/>
      <c r="BC194" s="221"/>
    </row>
    <row r="195" spans="1:55" s="61" customFormat="1" ht="15" customHeight="1">
      <c r="A195" s="195"/>
      <c r="C195" s="196"/>
      <c r="D195" s="197"/>
      <c r="E195" s="463"/>
      <c r="F195" s="201"/>
      <c r="G195" s="200"/>
      <c r="H195" s="238"/>
      <c r="I195" s="202"/>
      <c r="J195" s="202"/>
      <c r="K195" s="202"/>
      <c r="L195" s="202"/>
      <c r="M195" s="202"/>
      <c r="N195" s="227"/>
      <c r="O195" s="227"/>
      <c r="P195" s="227"/>
      <c r="Q195" s="202"/>
      <c r="R195" s="202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0"/>
      <c r="AD195" s="230"/>
      <c r="AE195" s="202"/>
      <c r="AF195" s="202"/>
      <c r="AG195" s="202"/>
      <c r="AH195" s="202"/>
      <c r="AI195" s="451"/>
      <c r="AJ195" s="202"/>
      <c r="AK195" s="202"/>
      <c r="AL195" s="202"/>
      <c r="AM195" s="202"/>
      <c r="AN195" s="202"/>
      <c r="AO195" s="238"/>
      <c r="AP195" s="221"/>
      <c r="AQ195" s="202"/>
      <c r="AR195" s="202"/>
      <c r="AS195" s="202"/>
      <c r="AT195" s="202"/>
      <c r="AU195" s="353"/>
      <c r="AV195" s="241"/>
      <c r="AW195" s="241"/>
      <c r="AX195" s="241"/>
      <c r="AY195" s="241"/>
      <c r="AZ195" s="202"/>
      <c r="BC195" s="221"/>
    </row>
    <row r="196" spans="1:55" s="61" customFormat="1" ht="15" customHeight="1">
      <c r="A196" s="195"/>
      <c r="C196" s="196"/>
      <c r="D196" s="197"/>
      <c r="E196" s="463"/>
      <c r="F196" s="201"/>
      <c r="G196" s="200"/>
      <c r="H196" s="238"/>
      <c r="I196" s="202"/>
      <c r="J196" s="202"/>
      <c r="K196" s="202"/>
      <c r="L196" s="202"/>
      <c r="M196" s="202"/>
      <c r="N196" s="227"/>
      <c r="O196" s="227"/>
      <c r="P196" s="227"/>
      <c r="Q196" s="202"/>
      <c r="R196" s="202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0"/>
      <c r="AD196" s="230"/>
      <c r="AE196" s="202"/>
      <c r="AF196" s="202"/>
      <c r="AG196" s="202"/>
      <c r="AH196" s="202"/>
      <c r="AI196" s="451"/>
      <c r="AJ196" s="202"/>
      <c r="AK196" s="202"/>
      <c r="AL196" s="202"/>
      <c r="AM196" s="202"/>
      <c r="AN196" s="202"/>
      <c r="AO196" s="238"/>
      <c r="AP196" s="221"/>
      <c r="AQ196" s="202"/>
      <c r="AR196" s="202"/>
      <c r="AS196" s="202"/>
      <c r="AT196" s="202"/>
      <c r="AU196" s="353"/>
      <c r="AV196" s="241"/>
      <c r="AW196" s="241"/>
      <c r="AX196" s="241"/>
      <c r="AY196" s="241"/>
      <c r="AZ196" s="202"/>
      <c r="BC196" s="221"/>
    </row>
    <row r="197" spans="1:55" s="61" customFormat="1" ht="15" customHeight="1">
      <c r="A197" s="195"/>
      <c r="C197" s="196"/>
      <c r="D197" s="197"/>
      <c r="E197" s="463"/>
      <c r="F197" s="201"/>
      <c r="G197" s="200"/>
      <c r="H197" s="238"/>
      <c r="I197" s="202"/>
      <c r="J197" s="202"/>
      <c r="K197" s="202"/>
      <c r="L197" s="202"/>
      <c r="M197" s="202"/>
      <c r="N197" s="227"/>
      <c r="O197" s="227"/>
      <c r="P197" s="227"/>
      <c r="Q197" s="202"/>
      <c r="R197" s="202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0"/>
      <c r="AD197" s="230"/>
      <c r="AE197" s="202"/>
      <c r="AF197" s="202"/>
      <c r="AG197" s="202"/>
      <c r="AH197" s="202"/>
      <c r="AI197" s="451"/>
      <c r="AJ197" s="202"/>
      <c r="AK197" s="202"/>
      <c r="AL197" s="202"/>
      <c r="AM197" s="202"/>
      <c r="AN197" s="202"/>
      <c r="AO197" s="238"/>
      <c r="AP197" s="221"/>
      <c r="AQ197" s="202"/>
      <c r="AR197" s="202"/>
      <c r="AS197" s="202"/>
      <c r="AT197" s="202"/>
      <c r="AU197" s="353"/>
      <c r="AV197" s="241"/>
      <c r="AW197" s="241"/>
      <c r="AX197" s="241"/>
      <c r="AY197" s="241"/>
      <c r="AZ197" s="202"/>
      <c r="BC197" s="221"/>
    </row>
    <row r="198" spans="1:55" s="61" customFormat="1" ht="15" customHeight="1">
      <c r="A198" s="195"/>
      <c r="C198" s="196"/>
      <c r="D198" s="197"/>
      <c r="E198" s="463"/>
      <c r="F198" s="201"/>
      <c r="G198" s="200"/>
      <c r="H198" s="238"/>
      <c r="I198" s="202"/>
      <c r="J198" s="202"/>
      <c r="K198" s="202"/>
      <c r="L198" s="202"/>
      <c r="M198" s="202"/>
      <c r="N198" s="227"/>
      <c r="O198" s="227"/>
      <c r="P198" s="227"/>
      <c r="Q198" s="202"/>
      <c r="R198" s="202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0"/>
      <c r="AD198" s="230"/>
      <c r="AE198" s="202"/>
      <c r="AF198" s="202"/>
      <c r="AG198" s="202"/>
      <c r="AH198" s="202"/>
      <c r="AI198" s="451"/>
      <c r="AJ198" s="202"/>
      <c r="AK198" s="202"/>
      <c r="AL198" s="202"/>
      <c r="AM198" s="202"/>
      <c r="AN198" s="202"/>
      <c r="AO198" s="238"/>
      <c r="AP198" s="221"/>
      <c r="AQ198" s="202"/>
      <c r="AR198" s="202"/>
      <c r="AS198" s="202"/>
      <c r="AT198" s="202"/>
      <c r="AU198" s="353"/>
      <c r="AV198" s="241"/>
      <c r="AW198" s="241"/>
      <c r="AX198" s="241"/>
      <c r="AY198" s="241"/>
      <c r="AZ198" s="202"/>
      <c r="BC198" s="221"/>
    </row>
    <row r="199" spans="1:55" s="61" customFormat="1" ht="15" customHeight="1">
      <c r="A199" s="195"/>
      <c r="C199" s="196"/>
      <c r="D199" s="197"/>
      <c r="E199" s="463"/>
      <c r="F199" s="201"/>
      <c r="G199" s="200"/>
      <c r="H199" s="238"/>
      <c r="I199" s="202"/>
      <c r="J199" s="202"/>
      <c r="K199" s="202"/>
      <c r="L199" s="202"/>
      <c r="M199" s="202"/>
      <c r="N199" s="227"/>
      <c r="O199" s="227"/>
      <c r="P199" s="227"/>
      <c r="Q199" s="202"/>
      <c r="R199" s="202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0"/>
      <c r="AD199" s="230"/>
      <c r="AE199" s="202"/>
      <c r="AF199" s="202"/>
      <c r="AG199" s="202"/>
      <c r="AH199" s="202"/>
      <c r="AI199" s="451"/>
      <c r="AJ199" s="202"/>
      <c r="AK199" s="202"/>
      <c r="AL199" s="202"/>
      <c r="AM199" s="202"/>
      <c r="AN199" s="202"/>
      <c r="AO199" s="238"/>
      <c r="AP199" s="221"/>
      <c r="AQ199" s="202"/>
      <c r="AR199" s="202"/>
      <c r="AS199" s="202"/>
      <c r="AT199" s="202"/>
      <c r="AU199" s="353"/>
      <c r="AV199" s="241"/>
      <c r="AW199" s="241"/>
      <c r="AX199" s="241"/>
      <c r="AY199" s="241"/>
      <c r="AZ199" s="202"/>
      <c r="BC199" s="221"/>
    </row>
    <row r="200" spans="1:55" s="61" customFormat="1" ht="15" customHeight="1">
      <c r="A200" s="195"/>
      <c r="C200" s="196"/>
      <c r="D200" s="197"/>
      <c r="E200" s="463"/>
      <c r="F200" s="201"/>
      <c r="G200" s="200"/>
      <c r="H200" s="238"/>
      <c r="I200" s="202"/>
      <c r="J200" s="202"/>
      <c r="K200" s="202"/>
      <c r="L200" s="202"/>
      <c r="M200" s="202"/>
      <c r="N200" s="227"/>
      <c r="O200" s="227"/>
      <c r="P200" s="227"/>
      <c r="Q200" s="202"/>
      <c r="R200" s="202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0"/>
      <c r="AD200" s="230"/>
      <c r="AE200" s="202"/>
      <c r="AF200" s="202"/>
      <c r="AG200" s="202"/>
      <c r="AH200" s="202"/>
      <c r="AI200" s="451"/>
      <c r="AJ200" s="202"/>
      <c r="AK200" s="202"/>
      <c r="AL200" s="202"/>
      <c r="AM200" s="202"/>
      <c r="AN200" s="202"/>
      <c r="AO200" s="238"/>
      <c r="AP200" s="221"/>
      <c r="AQ200" s="202"/>
      <c r="AR200" s="202"/>
      <c r="AS200" s="202"/>
      <c r="AT200" s="202"/>
      <c r="AU200" s="353"/>
      <c r="AV200" s="241"/>
      <c r="AW200" s="241"/>
      <c r="AX200" s="241"/>
      <c r="AY200" s="241"/>
      <c r="AZ200" s="202"/>
      <c r="BC200" s="221"/>
    </row>
    <row r="201" spans="1:55" s="61" customFormat="1" ht="15" customHeight="1">
      <c r="A201" s="195"/>
      <c r="C201" s="196"/>
      <c r="D201" s="197"/>
      <c r="E201" s="463"/>
      <c r="F201" s="201"/>
      <c r="G201" s="200"/>
      <c r="H201" s="238"/>
      <c r="I201" s="202"/>
      <c r="J201" s="202"/>
      <c r="K201" s="202"/>
      <c r="L201" s="202"/>
      <c r="M201" s="202"/>
      <c r="N201" s="227"/>
      <c r="O201" s="227"/>
      <c r="P201" s="227"/>
      <c r="Q201" s="202"/>
      <c r="R201" s="202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0"/>
      <c r="AD201" s="230"/>
      <c r="AE201" s="202"/>
      <c r="AF201" s="202"/>
      <c r="AG201" s="202"/>
      <c r="AH201" s="202"/>
      <c r="AI201" s="451"/>
      <c r="AJ201" s="202"/>
      <c r="AK201" s="202"/>
      <c r="AL201" s="202"/>
      <c r="AM201" s="202"/>
      <c r="AN201" s="202"/>
      <c r="AO201" s="238"/>
      <c r="AP201" s="221"/>
      <c r="AQ201" s="202"/>
      <c r="AR201" s="202"/>
      <c r="AS201" s="202"/>
      <c r="AT201" s="202"/>
      <c r="AU201" s="353"/>
      <c r="AV201" s="241"/>
      <c r="AW201" s="241"/>
      <c r="AX201" s="241"/>
      <c r="AY201" s="241"/>
      <c r="AZ201" s="202"/>
      <c r="BC201" s="221"/>
    </row>
    <row r="202" spans="1:55" s="61" customFormat="1" ht="15" customHeight="1">
      <c r="A202" s="195"/>
      <c r="C202" s="196"/>
      <c r="D202" s="197"/>
      <c r="E202" s="463"/>
      <c r="F202" s="201"/>
      <c r="G202" s="200"/>
      <c r="H202" s="238"/>
      <c r="I202" s="202"/>
      <c r="J202" s="202"/>
      <c r="K202" s="202"/>
      <c r="L202" s="202"/>
      <c r="M202" s="202"/>
      <c r="N202" s="227"/>
      <c r="O202" s="227"/>
      <c r="P202" s="227"/>
      <c r="Q202" s="202"/>
      <c r="R202" s="202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0"/>
      <c r="AD202" s="230"/>
      <c r="AE202" s="202"/>
      <c r="AF202" s="202"/>
      <c r="AG202" s="202"/>
      <c r="AH202" s="202"/>
      <c r="AI202" s="451"/>
      <c r="AJ202" s="202"/>
      <c r="AK202" s="202"/>
      <c r="AL202" s="202"/>
      <c r="AM202" s="202"/>
      <c r="AN202" s="202"/>
      <c r="AO202" s="238"/>
      <c r="AP202" s="221"/>
      <c r="AQ202" s="202"/>
      <c r="AR202" s="202"/>
      <c r="AS202" s="202"/>
      <c r="AT202" s="202"/>
      <c r="AU202" s="353"/>
      <c r="AV202" s="241"/>
      <c r="AW202" s="241"/>
      <c r="AX202" s="241"/>
      <c r="AY202" s="241"/>
      <c r="AZ202" s="202"/>
      <c r="BC202" s="221"/>
    </row>
    <row r="203" spans="1:55" s="61" customFormat="1" ht="15" customHeight="1">
      <c r="A203" s="195"/>
      <c r="C203" s="196"/>
      <c r="D203" s="197"/>
      <c r="E203" s="463"/>
      <c r="F203" s="201"/>
      <c r="G203" s="200"/>
      <c r="H203" s="238"/>
      <c r="I203" s="202"/>
      <c r="J203" s="202"/>
      <c r="K203" s="202"/>
      <c r="L203" s="202"/>
      <c r="M203" s="202"/>
      <c r="N203" s="227"/>
      <c r="O203" s="227"/>
      <c r="P203" s="227"/>
      <c r="Q203" s="202"/>
      <c r="R203" s="202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0"/>
      <c r="AD203" s="230"/>
      <c r="AE203" s="202"/>
      <c r="AF203" s="202"/>
      <c r="AG203" s="202"/>
      <c r="AH203" s="202"/>
      <c r="AI203" s="451"/>
      <c r="AJ203" s="202"/>
      <c r="AK203" s="202"/>
      <c r="AL203" s="202"/>
      <c r="AM203" s="202"/>
      <c r="AN203" s="202"/>
      <c r="AO203" s="238"/>
      <c r="AP203" s="221"/>
      <c r="AQ203" s="202"/>
      <c r="AR203" s="202"/>
      <c r="AS203" s="202"/>
      <c r="AT203" s="202"/>
      <c r="AU203" s="353"/>
      <c r="AV203" s="241"/>
      <c r="AW203" s="241"/>
      <c r="AX203" s="241"/>
      <c r="AY203" s="241"/>
      <c r="AZ203" s="202"/>
      <c r="BC203" s="221"/>
    </row>
    <row r="204" spans="1:55" s="61" customFormat="1" ht="15" customHeight="1">
      <c r="A204" s="195"/>
      <c r="C204" s="196"/>
      <c r="D204" s="197"/>
      <c r="E204" s="463"/>
      <c r="F204" s="201"/>
      <c r="G204" s="200"/>
      <c r="H204" s="238"/>
      <c r="I204" s="202"/>
      <c r="J204" s="202"/>
      <c r="K204" s="202"/>
      <c r="L204" s="202"/>
      <c r="M204" s="202"/>
      <c r="N204" s="227"/>
      <c r="O204" s="227"/>
      <c r="P204" s="227"/>
      <c r="Q204" s="202"/>
      <c r="R204" s="202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0"/>
      <c r="AD204" s="230"/>
      <c r="AE204" s="202"/>
      <c r="AF204" s="202"/>
      <c r="AG204" s="202"/>
      <c r="AH204" s="202"/>
      <c r="AI204" s="451"/>
      <c r="AJ204" s="202"/>
      <c r="AK204" s="202"/>
      <c r="AL204" s="202"/>
      <c r="AM204" s="202"/>
      <c r="AN204" s="202"/>
      <c r="AO204" s="238"/>
      <c r="AP204" s="221"/>
      <c r="AQ204" s="202"/>
      <c r="AR204" s="202"/>
      <c r="AS204" s="202"/>
      <c r="AT204" s="202"/>
      <c r="AU204" s="353"/>
      <c r="AV204" s="241"/>
      <c r="AW204" s="241"/>
      <c r="AX204" s="241"/>
      <c r="AY204" s="241"/>
      <c r="AZ204" s="202"/>
      <c r="BC204" s="221"/>
    </row>
    <row r="205" spans="1:55" s="61" customFormat="1" ht="15" customHeight="1">
      <c r="A205" s="195"/>
      <c r="C205" s="196"/>
      <c r="D205" s="197"/>
      <c r="E205" s="463"/>
      <c r="F205" s="201"/>
      <c r="G205" s="200"/>
      <c r="H205" s="238"/>
      <c r="I205" s="202"/>
      <c r="J205" s="202"/>
      <c r="K205" s="202"/>
      <c r="L205" s="202"/>
      <c r="M205" s="202"/>
      <c r="N205" s="227"/>
      <c r="O205" s="227"/>
      <c r="P205" s="227"/>
      <c r="Q205" s="202"/>
      <c r="R205" s="202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0"/>
      <c r="AD205" s="230"/>
      <c r="AE205" s="202"/>
      <c r="AF205" s="202"/>
      <c r="AG205" s="202"/>
      <c r="AH205" s="202"/>
      <c r="AI205" s="451"/>
      <c r="AJ205" s="202"/>
      <c r="AK205" s="202"/>
      <c r="AL205" s="202"/>
      <c r="AM205" s="202"/>
      <c r="AN205" s="202"/>
      <c r="AO205" s="238"/>
      <c r="AP205" s="221"/>
      <c r="AQ205" s="202"/>
      <c r="AR205" s="202"/>
      <c r="AS205" s="202"/>
      <c r="AT205" s="202"/>
      <c r="AU205" s="353"/>
      <c r="AV205" s="241"/>
      <c r="AW205" s="241"/>
      <c r="AX205" s="241"/>
      <c r="AY205" s="241"/>
      <c r="AZ205" s="202"/>
      <c r="BC205" s="221"/>
    </row>
    <row r="206" spans="1:55" s="61" customFormat="1" ht="15" customHeight="1">
      <c r="A206" s="195"/>
      <c r="C206" s="196"/>
      <c r="D206" s="197"/>
      <c r="E206" s="463"/>
      <c r="F206" s="201"/>
      <c r="G206" s="200"/>
      <c r="H206" s="238"/>
      <c r="I206" s="202"/>
      <c r="J206" s="202"/>
      <c r="K206" s="202"/>
      <c r="L206" s="202"/>
      <c r="M206" s="202"/>
      <c r="N206" s="227"/>
      <c r="O206" s="227"/>
      <c r="P206" s="227"/>
      <c r="Q206" s="202"/>
      <c r="R206" s="202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0"/>
      <c r="AD206" s="230"/>
      <c r="AE206" s="202"/>
      <c r="AF206" s="202"/>
      <c r="AG206" s="202"/>
      <c r="AH206" s="202"/>
      <c r="AI206" s="451"/>
      <c r="AJ206" s="202"/>
      <c r="AK206" s="202"/>
      <c r="AL206" s="202"/>
      <c r="AM206" s="202"/>
      <c r="AN206" s="202"/>
      <c r="AO206" s="238"/>
      <c r="AP206" s="221"/>
      <c r="AQ206" s="202"/>
      <c r="AR206" s="202"/>
      <c r="AS206" s="202"/>
      <c r="AT206" s="202"/>
      <c r="AU206" s="353"/>
      <c r="AV206" s="241"/>
      <c r="AW206" s="241"/>
      <c r="AX206" s="241"/>
      <c r="AY206" s="241"/>
      <c r="AZ206" s="202"/>
      <c r="BC206" s="221"/>
    </row>
    <row r="207" spans="1:55" s="61" customFormat="1" ht="15" customHeight="1">
      <c r="A207" s="195"/>
      <c r="C207" s="196"/>
      <c r="D207" s="197"/>
      <c r="E207" s="463"/>
      <c r="F207" s="201"/>
      <c r="G207" s="200"/>
      <c r="H207" s="238"/>
      <c r="I207" s="202"/>
      <c r="J207" s="202"/>
      <c r="K207" s="202"/>
      <c r="L207" s="202"/>
      <c r="M207" s="202"/>
      <c r="N207" s="227"/>
      <c r="O207" s="227"/>
      <c r="P207" s="227"/>
      <c r="Q207" s="202"/>
      <c r="R207" s="202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0"/>
      <c r="AD207" s="230"/>
      <c r="AE207" s="202"/>
      <c r="AF207" s="202"/>
      <c r="AG207" s="202"/>
      <c r="AH207" s="202"/>
      <c r="AI207" s="451"/>
      <c r="AJ207" s="202"/>
      <c r="AK207" s="202"/>
      <c r="AL207" s="202"/>
      <c r="AM207" s="202"/>
      <c r="AN207" s="202"/>
      <c r="AO207" s="238"/>
      <c r="AP207" s="221"/>
      <c r="AQ207" s="202"/>
      <c r="AR207" s="202"/>
      <c r="AS207" s="202"/>
      <c r="AT207" s="202"/>
      <c r="AU207" s="353"/>
      <c r="AV207" s="241"/>
      <c r="AW207" s="241"/>
      <c r="AX207" s="241"/>
      <c r="AY207" s="241"/>
      <c r="AZ207" s="202"/>
      <c r="BC207" s="221"/>
    </row>
    <row r="208" spans="1:55" s="61" customFormat="1" ht="15" customHeight="1">
      <c r="A208" s="195"/>
      <c r="C208" s="196"/>
      <c r="D208" s="197"/>
      <c r="E208" s="463"/>
      <c r="F208" s="201"/>
      <c r="G208" s="200"/>
      <c r="H208" s="238"/>
      <c r="I208" s="202"/>
      <c r="J208" s="202"/>
      <c r="K208" s="202"/>
      <c r="L208" s="202"/>
      <c r="M208" s="202"/>
      <c r="N208" s="227"/>
      <c r="O208" s="227"/>
      <c r="P208" s="227"/>
      <c r="Q208" s="202"/>
      <c r="R208" s="202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0"/>
      <c r="AD208" s="230"/>
      <c r="AE208" s="202"/>
      <c r="AF208" s="202"/>
      <c r="AG208" s="202"/>
      <c r="AH208" s="202"/>
      <c r="AI208" s="451"/>
      <c r="AJ208" s="202"/>
      <c r="AK208" s="202"/>
      <c r="AL208" s="202"/>
      <c r="AM208" s="202"/>
      <c r="AN208" s="202"/>
      <c r="AO208" s="238"/>
      <c r="AP208" s="221"/>
      <c r="AQ208" s="202"/>
      <c r="AR208" s="202"/>
      <c r="AS208" s="202"/>
      <c r="AT208" s="202"/>
      <c r="AU208" s="353"/>
      <c r="AV208" s="241"/>
      <c r="AW208" s="241"/>
      <c r="AX208" s="241"/>
      <c r="AY208" s="241"/>
      <c r="AZ208" s="202"/>
      <c r="BC208" s="221"/>
    </row>
    <row r="209" spans="1:55" s="61" customFormat="1" ht="15" customHeight="1">
      <c r="A209" s="195"/>
      <c r="C209" s="196"/>
      <c r="D209" s="197"/>
      <c r="E209" s="463"/>
      <c r="F209" s="201"/>
      <c r="G209" s="200"/>
      <c r="H209" s="238"/>
      <c r="I209" s="202"/>
      <c r="J209" s="202"/>
      <c r="K209" s="202"/>
      <c r="L209" s="202"/>
      <c r="M209" s="202"/>
      <c r="N209" s="227"/>
      <c r="O209" s="227"/>
      <c r="P209" s="227"/>
      <c r="Q209" s="202"/>
      <c r="R209" s="202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0"/>
      <c r="AD209" s="230"/>
      <c r="AE209" s="202"/>
      <c r="AF209" s="202"/>
      <c r="AG209" s="202"/>
      <c r="AH209" s="202"/>
      <c r="AI209" s="451"/>
      <c r="AJ209" s="202"/>
      <c r="AK209" s="202"/>
      <c r="AL209" s="202"/>
      <c r="AM209" s="202"/>
      <c r="AN209" s="202"/>
      <c r="AO209" s="238"/>
      <c r="AP209" s="221"/>
      <c r="AQ209" s="202"/>
      <c r="AR209" s="202"/>
      <c r="AS209" s="202"/>
      <c r="AT209" s="202"/>
      <c r="AU209" s="353"/>
      <c r="AV209" s="241"/>
      <c r="AW209" s="241"/>
      <c r="AX209" s="241"/>
      <c r="AY209" s="241"/>
      <c r="AZ209" s="202"/>
      <c r="BC209" s="221"/>
    </row>
    <row r="210" spans="1:55" s="61" customFormat="1" ht="15" customHeight="1">
      <c r="A210" s="195"/>
      <c r="C210" s="196"/>
      <c r="D210" s="197"/>
      <c r="E210" s="463"/>
      <c r="F210" s="201"/>
      <c r="G210" s="200"/>
      <c r="H210" s="238"/>
      <c r="I210" s="202"/>
      <c r="J210" s="202"/>
      <c r="K210" s="202"/>
      <c r="L210" s="202"/>
      <c r="M210" s="202"/>
      <c r="N210" s="227"/>
      <c r="O210" s="227"/>
      <c r="P210" s="227"/>
      <c r="Q210" s="202"/>
      <c r="R210" s="202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0"/>
      <c r="AD210" s="230"/>
      <c r="AE210" s="202"/>
      <c r="AF210" s="202"/>
      <c r="AG210" s="202"/>
      <c r="AH210" s="202"/>
      <c r="AI210" s="451"/>
      <c r="AJ210" s="202"/>
      <c r="AK210" s="202"/>
      <c r="AL210" s="202"/>
      <c r="AM210" s="202"/>
      <c r="AN210" s="202"/>
      <c r="AO210" s="238"/>
      <c r="AP210" s="221"/>
      <c r="AQ210" s="202"/>
      <c r="AR210" s="202"/>
      <c r="AS210" s="202"/>
      <c r="AT210" s="202"/>
      <c r="AU210" s="353"/>
      <c r="AV210" s="241"/>
      <c r="AW210" s="241"/>
      <c r="AX210" s="241"/>
      <c r="AY210" s="241"/>
      <c r="AZ210" s="202"/>
      <c r="BC210" s="221"/>
    </row>
    <row r="211" spans="1:55" s="61" customFormat="1" ht="15" customHeight="1">
      <c r="A211" s="195"/>
      <c r="C211" s="196"/>
      <c r="D211" s="197"/>
      <c r="E211" s="463"/>
      <c r="F211" s="201"/>
      <c r="G211" s="200"/>
      <c r="H211" s="238"/>
      <c r="I211" s="202"/>
      <c r="J211" s="202"/>
      <c r="K211" s="202"/>
      <c r="L211" s="202"/>
      <c r="M211" s="202"/>
      <c r="N211" s="227"/>
      <c r="O211" s="227"/>
      <c r="P211" s="227"/>
      <c r="Q211" s="202"/>
      <c r="R211" s="202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0"/>
      <c r="AD211" s="230"/>
      <c r="AE211" s="202"/>
      <c r="AF211" s="202"/>
      <c r="AG211" s="202"/>
      <c r="AH211" s="202"/>
      <c r="AI211" s="451"/>
      <c r="AJ211" s="202"/>
      <c r="AK211" s="202"/>
      <c r="AL211" s="202"/>
      <c r="AM211" s="202"/>
      <c r="AN211" s="202"/>
      <c r="AO211" s="238"/>
      <c r="AP211" s="221"/>
      <c r="AQ211" s="202"/>
      <c r="AR211" s="202"/>
      <c r="AS211" s="202"/>
      <c r="AT211" s="202"/>
      <c r="AU211" s="353"/>
      <c r="AV211" s="241"/>
      <c r="AW211" s="241"/>
      <c r="AX211" s="241"/>
      <c r="AY211" s="241"/>
      <c r="AZ211" s="202"/>
      <c r="BC211" s="221"/>
    </row>
    <row r="212" spans="1:55" s="61" customFormat="1" ht="15" customHeight="1">
      <c r="A212" s="195"/>
      <c r="C212" s="196"/>
      <c r="D212" s="197"/>
      <c r="E212" s="463"/>
      <c r="F212" s="201"/>
      <c r="G212" s="200"/>
      <c r="H212" s="238"/>
      <c r="I212" s="202"/>
      <c r="J212" s="202"/>
      <c r="K212" s="202"/>
      <c r="L212" s="202"/>
      <c r="M212" s="202"/>
      <c r="N212" s="227"/>
      <c r="O212" s="227"/>
      <c r="P212" s="227"/>
      <c r="Q212" s="202"/>
      <c r="R212" s="202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0"/>
      <c r="AD212" s="230"/>
      <c r="AE212" s="202"/>
      <c r="AF212" s="202"/>
      <c r="AG212" s="202"/>
      <c r="AH212" s="202"/>
      <c r="AI212" s="451"/>
      <c r="AJ212" s="202"/>
      <c r="AK212" s="202"/>
      <c r="AL212" s="202"/>
      <c r="AM212" s="202"/>
      <c r="AN212" s="202"/>
      <c r="AO212" s="238"/>
      <c r="AP212" s="221"/>
      <c r="AQ212" s="202"/>
      <c r="AR212" s="202"/>
      <c r="AS212" s="202"/>
      <c r="AT212" s="202"/>
      <c r="AU212" s="353"/>
      <c r="AV212" s="241"/>
      <c r="AW212" s="241"/>
      <c r="AX212" s="241"/>
      <c r="AY212" s="241"/>
      <c r="AZ212" s="202"/>
      <c r="BC212" s="221"/>
    </row>
    <row r="213" spans="1:55" s="61" customFormat="1" ht="15" customHeight="1">
      <c r="A213" s="195"/>
      <c r="C213" s="196"/>
      <c r="D213" s="197"/>
      <c r="E213" s="463"/>
      <c r="F213" s="201"/>
      <c r="G213" s="200"/>
      <c r="H213" s="238"/>
      <c r="I213" s="202"/>
      <c r="J213" s="202"/>
      <c r="K213" s="202"/>
      <c r="L213" s="202"/>
      <c r="M213" s="202"/>
      <c r="N213" s="227"/>
      <c r="O213" s="227"/>
      <c r="P213" s="227"/>
      <c r="Q213" s="202"/>
      <c r="R213" s="202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0"/>
      <c r="AD213" s="230"/>
      <c r="AE213" s="202"/>
      <c r="AF213" s="202"/>
      <c r="AG213" s="202"/>
      <c r="AH213" s="202"/>
      <c r="AI213" s="451"/>
      <c r="AJ213" s="202"/>
      <c r="AK213" s="202"/>
      <c r="AL213" s="202"/>
      <c r="AM213" s="202"/>
      <c r="AN213" s="202"/>
      <c r="AO213" s="238"/>
      <c r="AP213" s="221"/>
      <c r="AQ213" s="202"/>
      <c r="AR213" s="202"/>
      <c r="AS213" s="202"/>
      <c r="AT213" s="202"/>
      <c r="AU213" s="353"/>
      <c r="AV213" s="241"/>
      <c r="AW213" s="241"/>
      <c r="AX213" s="241"/>
      <c r="AY213" s="241"/>
      <c r="AZ213" s="202"/>
      <c r="BC213" s="221"/>
    </row>
    <row r="214" spans="1:55" s="61" customFormat="1" ht="15" customHeight="1">
      <c r="A214" s="195"/>
      <c r="C214" s="196"/>
      <c r="D214" s="197"/>
      <c r="E214" s="463"/>
      <c r="F214" s="201"/>
      <c r="G214" s="200"/>
      <c r="H214" s="238"/>
      <c r="I214" s="202"/>
      <c r="J214" s="202"/>
      <c r="K214" s="202"/>
      <c r="L214" s="202"/>
      <c r="M214" s="202"/>
      <c r="N214" s="227"/>
      <c r="O214" s="227"/>
      <c r="P214" s="227"/>
      <c r="Q214" s="202"/>
      <c r="R214" s="202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0"/>
      <c r="AD214" s="230"/>
      <c r="AE214" s="202"/>
      <c r="AF214" s="202"/>
      <c r="AG214" s="202"/>
      <c r="AH214" s="202"/>
      <c r="AI214" s="451"/>
      <c r="AJ214" s="202"/>
      <c r="AK214" s="202"/>
      <c r="AL214" s="202"/>
      <c r="AM214" s="202"/>
      <c r="AN214" s="202"/>
      <c r="AO214" s="238"/>
      <c r="AP214" s="221"/>
      <c r="AQ214" s="202"/>
      <c r="AR214" s="202"/>
      <c r="AS214" s="202"/>
      <c r="AT214" s="202"/>
      <c r="AU214" s="353"/>
      <c r="AV214" s="241"/>
      <c r="AW214" s="241"/>
      <c r="AX214" s="241"/>
      <c r="AY214" s="241"/>
      <c r="AZ214" s="202"/>
      <c r="BC214" s="221"/>
    </row>
    <row r="215" spans="1:55" s="61" customFormat="1" ht="15" customHeight="1">
      <c r="A215" s="195"/>
      <c r="C215" s="196"/>
      <c r="D215" s="197"/>
      <c r="E215" s="463"/>
      <c r="F215" s="201"/>
      <c r="G215" s="200"/>
      <c r="H215" s="238"/>
      <c r="I215" s="202"/>
      <c r="J215" s="202"/>
      <c r="K215" s="202"/>
      <c r="L215" s="202"/>
      <c r="M215" s="202"/>
      <c r="N215" s="227"/>
      <c r="O215" s="227"/>
      <c r="P215" s="227"/>
      <c r="Q215" s="202"/>
      <c r="R215" s="202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0"/>
      <c r="AD215" s="230"/>
      <c r="AE215" s="202"/>
      <c r="AF215" s="202"/>
      <c r="AG215" s="202"/>
      <c r="AH215" s="202"/>
      <c r="AI215" s="451"/>
      <c r="AJ215" s="202"/>
      <c r="AK215" s="202"/>
      <c r="AL215" s="202"/>
      <c r="AM215" s="202"/>
      <c r="AN215" s="202"/>
      <c r="AO215" s="238"/>
      <c r="AP215" s="221"/>
      <c r="AQ215" s="202"/>
      <c r="AR215" s="202"/>
      <c r="AS215" s="202"/>
      <c r="AT215" s="202"/>
      <c r="AU215" s="353"/>
      <c r="AV215" s="241"/>
      <c r="AW215" s="241"/>
      <c r="AX215" s="241"/>
      <c r="AY215" s="241"/>
      <c r="AZ215" s="202"/>
      <c r="BC215" s="221"/>
    </row>
    <row r="216" spans="1:55" s="61" customFormat="1" ht="15" customHeight="1">
      <c r="A216" s="195"/>
      <c r="C216" s="196"/>
      <c r="D216" s="197"/>
      <c r="E216" s="463"/>
      <c r="F216" s="201"/>
      <c r="G216" s="200"/>
      <c r="H216" s="238"/>
      <c r="I216" s="202"/>
      <c r="J216" s="202"/>
      <c r="K216" s="202"/>
      <c r="L216" s="202"/>
      <c r="M216" s="202"/>
      <c r="N216" s="227"/>
      <c r="O216" s="227"/>
      <c r="P216" s="227"/>
      <c r="Q216" s="202"/>
      <c r="R216" s="202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0"/>
      <c r="AD216" s="230"/>
      <c r="AE216" s="202"/>
      <c r="AF216" s="202"/>
      <c r="AG216" s="202"/>
      <c r="AH216" s="202"/>
      <c r="AI216" s="451"/>
      <c r="AJ216" s="202"/>
      <c r="AK216" s="202"/>
      <c r="AL216" s="202"/>
      <c r="AM216" s="202"/>
      <c r="AN216" s="202"/>
      <c r="AO216" s="238"/>
      <c r="AP216" s="221"/>
      <c r="AQ216" s="202"/>
      <c r="AR216" s="202"/>
      <c r="AS216" s="202"/>
      <c r="AT216" s="202"/>
      <c r="AU216" s="353"/>
      <c r="AV216" s="241"/>
      <c r="AW216" s="241"/>
      <c r="AX216" s="241"/>
      <c r="AY216" s="241"/>
      <c r="AZ216" s="202"/>
      <c r="BC216" s="221"/>
    </row>
    <row r="217" spans="1:55" s="61" customFormat="1" ht="15" customHeight="1">
      <c r="A217" s="195"/>
      <c r="C217" s="196"/>
      <c r="D217" s="197"/>
      <c r="E217" s="463"/>
      <c r="F217" s="201"/>
      <c r="G217" s="200"/>
      <c r="H217" s="238"/>
      <c r="I217" s="202"/>
      <c r="J217" s="202"/>
      <c r="K217" s="202"/>
      <c r="L217" s="202"/>
      <c r="M217" s="202"/>
      <c r="N217" s="227"/>
      <c r="O217" s="227"/>
      <c r="P217" s="227"/>
      <c r="Q217" s="202"/>
      <c r="R217" s="202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0"/>
      <c r="AD217" s="230"/>
      <c r="AE217" s="202"/>
      <c r="AF217" s="202"/>
      <c r="AG217" s="202"/>
      <c r="AH217" s="202"/>
      <c r="AI217" s="451"/>
      <c r="AJ217" s="202"/>
      <c r="AK217" s="202"/>
      <c r="AL217" s="202"/>
      <c r="AM217" s="202"/>
      <c r="AN217" s="202"/>
      <c r="AO217" s="238"/>
      <c r="AP217" s="221"/>
      <c r="AQ217" s="202"/>
      <c r="AR217" s="202"/>
      <c r="AS217" s="202"/>
      <c r="AT217" s="202"/>
      <c r="AU217" s="353"/>
      <c r="AV217" s="241"/>
      <c r="AW217" s="241"/>
      <c r="AX217" s="241"/>
      <c r="AY217" s="241"/>
      <c r="AZ217" s="202"/>
      <c r="BC217" s="221"/>
    </row>
    <row r="218" spans="1:55" s="61" customFormat="1" ht="15" customHeight="1">
      <c r="A218" s="195"/>
      <c r="C218" s="196"/>
      <c r="D218" s="197"/>
      <c r="E218" s="463"/>
      <c r="F218" s="201"/>
      <c r="G218" s="200"/>
      <c r="H218" s="238"/>
      <c r="I218" s="202"/>
      <c r="J218" s="202"/>
      <c r="K218" s="202"/>
      <c r="L218" s="202"/>
      <c r="M218" s="202"/>
      <c r="N218" s="227"/>
      <c r="O218" s="227"/>
      <c r="P218" s="227"/>
      <c r="Q218" s="202"/>
      <c r="R218" s="202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0"/>
      <c r="AD218" s="230"/>
      <c r="AE218" s="202"/>
      <c r="AF218" s="202"/>
      <c r="AG218" s="202"/>
      <c r="AH218" s="202"/>
      <c r="AI218" s="451"/>
      <c r="AJ218" s="202"/>
      <c r="AK218" s="202"/>
      <c r="AL218" s="202"/>
      <c r="AM218" s="202"/>
      <c r="AN218" s="202"/>
      <c r="AO218" s="238"/>
      <c r="AP218" s="221"/>
      <c r="AQ218" s="202"/>
      <c r="AR218" s="202"/>
      <c r="AS218" s="202"/>
      <c r="AT218" s="202"/>
      <c r="AU218" s="353"/>
      <c r="AV218" s="241"/>
      <c r="AW218" s="241"/>
      <c r="AX218" s="241"/>
      <c r="AY218" s="241"/>
      <c r="AZ218" s="202"/>
      <c r="BC218" s="221"/>
    </row>
    <row r="219" spans="1:55" s="61" customFormat="1" ht="15" customHeight="1">
      <c r="A219" s="195"/>
      <c r="C219" s="196"/>
      <c r="D219" s="197"/>
      <c r="E219" s="463"/>
      <c r="F219" s="201"/>
      <c r="G219" s="200"/>
      <c r="H219" s="238"/>
      <c r="I219" s="202"/>
      <c r="J219" s="202"/>
      <c r="K219" s="202"/>
      <c r="L219" s="202"/>
      <c r="M219" s="202"/>
      <c r="N219" s="227"/>
      <c r="O219" s="227"/>
      <c r="P219" s="227"/>
      <c r="Q219" s="202"/>
      <c r="R219" s="202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0"/>
      <c r="AD219" s="230"/>
      <c r="AE219" s="202"/>
      <c r="AF219" s="202"/>
      <c r="AG219" s="202"/>
      <c r="AH219" s="202"/>
      <c r="AI219" s="451"/>
      <c r="AJ219" s="202"/>
      <c r="AK219" s="202"/>
      <c r="AL219" s="202"/>
      <c r="AM219" s="202"/>
      <c r="AN219" s="202"/>
      <c r="AO219" s="238"/>
      <c r="AP219" s="221"/>
      <c r="AQ219" s="202"/>
      <c r="AR219" s="202"/>
      <c r="AS219" s="202"/>
      <c r="AT219" s="202"/>
      <c r="AU219" s="353"/>
      <c r="AV219" s="241"/>
      <c r="AW219" s="241"/>
      <c r="AX219" s="241"/>
      <c r="AY219" s="241"/>
      <c r="AZ219" s="202"/>
      <c r="BC219" s="221"/>
    </row>
    <row r="220" spans="1:55" s="61" customFormat="1" ht="15" customHeight="1">
      <c r="A220" s="195"/>
      <c r="C220" s="196"/>
      <c r="D220" s="197"/>
      <c r="E220" s="463"/>
      <c r="F220" s="201"/>
      <c r="G220" s="200"/>
      <c r="H220" s="238"/>
      <c r="I220" s="202"/>
      <c r="J220" s="202"/>
      <c r="K220" s="202"/>
      <c r="L220" s="202"/>
      <c r="M220" s="202"/>
      <c r="N220" s="227"/>
      <c r="O220" s="227"/>
      <c r="P220" s="227"/>
      <c r="Q220" s="202"/>
      <c r="R220" s="202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0"/>
      <c r="AD220" s="230"/>
      <c r="AE220" s="202"/>
      <c r="AF220" s="202"/>
      <c r="AG220" s="202"/>
      <c r="AH220" s="202"/>
      <c r="AI220" s="451"/>
      <c r="AJ220" s="202"/>
      <c r="AK220" s="202"/>
      <c r="AL220" s="202"/>
      <c r="AM220" s="202"/>
      <c r="AN220" s="202"/>
      <c r="AO220" s="238"/>
      <c r="AP220" s="221"/>
      <c r="AQ220" s="202"/>
      <c r="AR220" s="202"/>
      <c r="AS220" s="202"/>
      <c r="AT220" s="202"/>
      <c r="AU220" s="353"/>
      <c r="AV220" s="241"/>
      <c r="AW220" s="241"/>
      <c r="AX220" s="241"/>
      <c r="AY220" s="241"/>
      <c r="AZ220" s="202"/>
      <c r="BC220" s="221"/>
    </row>
    <row r="221" spans="1:55" s="61" customFormat="1" ht="15" customHeight="1">
      <c r="A221" s="195"/>
      <c r="C221" s="196"/>
      <c r="D221" s="197"/>
      <c r="E221" s="463"/>
      <c r="F221" s="201"/>
      <c r="G221" s="200"/>
      <c r="H221" s="238"/>
      <c r="I221" s="202"/>
      <c r="J221" s="202"/>
      <c r="K221" s="202"/>
      <c r="L221" s="202"/>
      <c r="M221" s="202"/>
      <c r="N221" s="227"/>
      <c r="O221" s="227"/>
      <c r="P221" s="227"/>
      <c r="Q221" s="202"/>
      <c r="R221" s="202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0"/>
      <c r="AD221" s="230"/>
      <c r="AE221" s="202"/>
      <c r="AF221" s="202"/>
      <c r="AG221" s="202"/>
      <c r="AH221" s="202"/>
      <c r="AI221" s="451"/>
      <c r="AJ221" s="202"/>
      <c r="AK221" s="202"/>
      <c r="AL221" s="202"/>
      <c r="AM221" s="202"/>
      <c r="AN221" s="202"/>
      <c r="AO221" s="238"/>
      <c r="AP221" s="221"/>
      <c r="AQ221" s="202"/>
      <c r="AR221" s="202"/>
      <c r="AS221" s="202"/>
      <c r="AT221" s="202"/>
      <c r="AU221" s="353"/>
      <c r="AV221" s="241"/>
      <c r="AW221" s="241"/>
      <c r="AX221" s="241"/>
      <c r="AY221" s="241"/>
      <c r="AZ221" s="202"/>
      <c r="BC221" s="221"/>
    </row>
    <row r="222" spans="1:55" s="61" customFormat="1" ht="15" customHeight="1">
      <c r="A222" s="195"/>
      <c r="C222" s="196"/>
      <c r="D222" s="197"/>
      <c r="E222" s="463"/>
      <c r="F222" s="201"/>
      <c r="G222" s="200"/>
      <c r="H222" s="238"/>
      <c r="I222" s="202"/>
      <c r="J222" s="202"/>
      <c r="K222" s="202"/>
      <c r="L222" s="202"/>
      <c r="M222" s="202"/>
      <c r="N222" s="227"/>
      <c r="O222" s="227"/>
      <c r="P222" s="227"/>
      <c r="Q222" s="202"/>
      <c r="R222" s="202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0"/>
      <c r="AD222" s="230"/>
      <c r="AE222" s="202"/>
      <c r="AF222" s="202"/>
      <c r="AG222" s="202"/>
      <c r="AH222" s="202"/>
      <c r="AI222" s="451"/>
      <c r="AJ222" s="202"/>
      <c r="AK222" s="202"/>
      <c r="AL222" s="202"/>
      <c r="AM222" s="202"/>
      <c r="AN222" s="202"/>
      <c r="AO222" s="238"/>
      <c r="AP222" s="221"/>
      <c r="AQ222" s="202"/>
      <c r="AR222" s="202"/>
      <c r="AS222" s="202"/>
      <c r="AT222" s="202"/>
      <c r="AU222" s="353"/>
      <c r="AV222" s="241"/>
      <c r="AW222" s="241"/>
      <c r="AX222" s="241"/>
      <c r="AY222" s="241"/>
      <c r="AZ222" s="202"/>
      <c r="BC222" s="221"/>
    </row>
    <row r="223" spans="1:55" s="61" customFormat="1" ht="15" customHeight="1">
      <c r="A223" s="195"/>
      <c r="C223" s="196"/>
      <c r="D223" s="197"/>
      <c r="E223" s="463"/>
      <c r="F223" s="201"/>
      <c r="G223" s="200"/>
      <c r="H223" s="238"/>
      <c r="I223" s="202"/>
      <c r="J223" s="202"/>
      <c r="K223" s="202"/>
      <c r="L223" s="202"/>
      <c r="M223" s="202"/>
      <c r="N223" s="227"/>
      <c r="O223" s="227"/>
      <c r="P223" s="227"/>
      <c r="Q223" s="202"/>
      <c r="R223" s="202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0"/>
      <c r="AD223" s="230"/>
      <c r="AE223" s="202"/>
      <c r="AF223" s="202"/>
      <c r="AG223" s="202"/>
      <c r="AH223" s="202"/>
      <c r="AI223" s="451"/>
      <c r="AJ223" s="202"/>
      <c r="AK223" s="202"/>
      <c r="AL223" s="202"/>
      <c r="AM223" s="202"/>
      <c r="AN223" s="202"/>
      <c r="AO223" s="238"/>
      <c r="AP223" s="221"/>
      <c r="AQ223" s="202"/>
      <c r="AR223" s="202"/>
      <c r="AS223" s="202"/>
      <c r="AT223" s="202"/>
      <c r="AU223" s="353"/>
      <c r="AV223" s="241"/>
      <c r="AW223" s="241"/>
      <c r="AX223" s="241"/>
      <c r="AY223" s="241"/>
      <c r="AZ223" s="202"/>
      <c r="BC223" s="221"/>
    </row>
    <row r="224" spans="1:55" s="61" customFormat="1" ht="15" customHeight="1">
      <c r="A224" s="195"/>
      <c r="C224" s="196"/>
      <c r="D224" s="197"/>
      <c r="E224" s="463"/>
      <c r="F224" s="201"/>
      <c r="G224" s="200"/>
      <c r="H224" s="238"/>
      <c r="I224" s="202"/>
      <c r="J224" s="202"/>
      <c r="K224" s="202"/>
      <c r="L224" s="202"/>
      <c r="M224" s="202"/>
      <c r="N224" s="227"/>
      <c r="O224" s="227"/>
      <c r="P224" s="227"/>
      <c r="Q224" s="202"/>
      <c r="R224" s="202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0"/>
      <c r="AD224" s="230"/>
      <c r="AE224" s="202"/>
      <c r="AF224" s="202"/>
      <c r="AG224" s="202"/>
      <c r="AH224" s="202"/>
      <c r="AI224" s="451"/>
      <c r="AJ224" s="202"/>
      <c r="AK224" s="202"/>
      <c r="AL224" s="202"/>
      <c r="AM224" s="202"/>
      <c r="AN224" s="202"/>
      <c r="AO224" s="238"/>
      <c r="AP224" s="221"/>
      <c r="AQ224" s="202"/>
      <c r="AR224" s="202"/>
      <c r="AS224" s="202"/>
      <c r="AT224" s="202"/>
      <c r="AU224" s="353"/>
      <c r="AV224" s="241"/>
      <c r="AW224" s="241"/>
      <c r="AX224" s="241"/>
      <c r="AY224" s="241"/>
      <c r="AZ224" s="202"/>
      <c r="BC224" s="221"/>
    </row>
    <row r="225" spans="1:55" s="61" customFormat="1" ht="15" customHeight="1">
      <c r="A225" s="195"/>
      <c r="C225" s="196"/>
      <c r="D225" s="197"/>
      <c r="E225" s="463"/>
      <c r="F225" s="201"/>
      <c r="G225" s="200"/>
      <c r="H225" s="238"/>
      <c r="I225" s="202"/>
      <c r="J225" s="202"/>
      <c r="K225" s="202"/>
      <c r="L225" s="202"/>
      <c r="M225" s="202"/>
      <c r="N225" s="227"/>
      <c r="O225" s="227"/>
      <c r="P225" s="227"/>
      <c r="Q225" s="202"/>
      <c r="R225" s="202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0"/>
      <c r="AD225" s="230"/>
      <c r="AE225" s="202"/>
      <c r="AF225" s="202"/>
      <c r="AG225" s="202"/>
      <c r="AH225" s="202"/>
      <c r="AI225" s="451"/>
      <c r="AJ225" s="202"/>
      <c r="AK225" s="202"/>
      <c r="AL225" s="202"/>
      <c r="AM225" s="202"/>
      <c r="AN225" s="202"/>
      <c r="AO225" s="238"/>
      <c r="AP225" s="221"/>
      <c r="AQ225" s="202"/>
      <c r="AR225" s="202"/>
      <c r="AS225" s="202"/>
      <c r="AT225" s="202"/>
      <c r="AU225" s="353"/>
      <c r="AV225" s="241"/>
      <c r="AW225" s="241"/>
      <c r="AX225" s="241"/>
      <c r="AY225" s="241"/>
      <c r="AZ225" s="202"/>
      <c r="BC225" s="221"/>
    </row>
    <row r="226" spans="1:55" s="61" customFormat="1" ht="15" customHeight="1">
      <c r="A226" s="195"/>
      <c r="C226" s="196"/>
      <c r="D226" s="197"/>
      <c r="E226" s="463"/>
      <c r="F226" s="201"/>
      <c r="G226" s="200"/>
      <c r="H226" s="238"/>
      <c r="I226" s="202"/>
      <c r="J226" s="202"/>
      <c r="K226" s="202"/>
      <c r="L226" s="202"/>
      <c r="M226" s="202"/>
      <c r="N226" s="227"/>
      <c r="O226" s="227"/>
      <c r="P226" s="227"/>
      <c r="Q226" s="202"/>
      <c r="R226" s="202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0"/>
      <c r="AD226" s="230"/>
      <c r="AE226" s="202"/>
      <c r="AF226" s="202"/>
      <c r="AG226" s="202"/>
      <c r="AH226" s="202"/>
      <c r="AI226" s="451"/>
      <c r="AJ226" s="202"/>
      <c r="AK226" s="202"/>
      <c r="AL226" s="202"/>
      <c r="AM226" s="202"/>
      <c r="AN226" s="202"/>
      <c r="AO226" s="238"/>
      <c r="AP226" s="221"/>
      <c r="AQ226" s="202"/>
      <c r="AR226" s="202"/>
      <c r="AS226" s="202"/>
      <c r="AT226" s="202"/>
      <c r="AU226" s="353"/>
      <c r="AV226" s="241"/>
      <c r="AW226" s="241"/>
      <c r="AX226" s="241"/>
      <c r="AY226" s="241"/>
      <c r="AZ226" s="202"/>
      <c r="BC226" s="221"/>
    </row>
    <row r="227" spans="1:55" s="61" customFormat="1" ht="15" customHeight="1">
      <c r="A227" s="195"/>
      <c r="C227" s="196"/>
      <c r="D227" s="197"/>
      <c r="E227" s="463"/>
      <c r="F227" s="201"/>
      <c r="G227" s="200"/>
      <c r="H227" s="238"/>
      <c r="I227" s="202"/>
      <c r="J227" s="202"/>
      <c r="K227" s="202"/>
      <c r="L227" s="202"/>
      <c r="M227" s="202"/>
      <c r="N227" s="227"/>
      <c r="O227" s="227"/>
      <c r="P227" s="227"/>
      <c r="Q227" s="202"/>
      <c r="R227" s="202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0"/>
      <c r="AD227" s="230"/>
      <c r="AE227" s="202"/>
      <c r="AF227" s="202"/>
      <c r="AG227" s="202"/>
      <c r="AH227" s="202"/>
      <c r="AI227" s="451"/>
      <c r="AJ227" s="202"/>
      <c r="AK227" s="202"/>
      <c r="AL227" s="202"/>
      <c r="AM227" s="202"/>
      <c r="AN227" s="202"/>
      <c r="AO227" s="238"/>
      <c r="AP227" s="221"/>
      <c r="AQ227" s="202"/>
      <c r="AR227" s="202"/>
      <c r="AS227" s="202"/>
      <c r="AT227" s="202"/>
      <c r="AU227" s="353"/>
      <c r="AV227" s="241"/>
      <c r="AW227" s="241"/>
      <c r="AX227" s="241"/>
      <c r="AY227" s="241"/>
      <c r="AZ227" s="202"/>
      <c r="BC227" s="221"/>
    </row>
    <row r="228" spans="1:55" s="61" customFormat="1" ht="15" customHeight="1">
      <c r="A228" s="195"/>
      <c r="C228" s="196"/>
      <c r="D228" s="197"/>
      <c r="E228" s="463"/>
      <c r="F228" s="201"/>
      <c r="G228" s="200"/>
      <c r="H228" s="238"/>
      <c r="I228" s="202"/>
      <c r="J228" s="202"/>
      <c r="K228" s="202"/>
      <c r="L228" s="202"/>
      <c r="M228" s="202"/>
      <c r="N228" s="227"/>
      <c r="O228" s="227"/>
      <c r="P228" s="227"/>
      <c r="Q228" s="202"/>
      <c r="R228" s="202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0"/>
      <c r="AD228" s="230"/>
      <c r="AE228" s="202"/>
      <c r="AF228" s="202"/>
      <c r="AG228" s="202"/>
      <c r="AH228" s="202"/>
      <c r="AI228" s="451"/>
      <c r="AJ228" s="202"/>
      <c r="AK228" s="202"/>
      <c r="AL228" s="202"/>
      <c r="AM228" s="202"/>
      <c r="AN228" s="202"/>
      <c r="AO228" s="238"/>
      <c r="AP228" s="221"/>
      <c r="AQ228" s="202"/>
      <c r="AR228" s="202"/>
      <c r="AS228" s="202"/>
      <c r="AT228" s="202"/>
      <c r="AU228" s="353"/>
      <c r="AV228" s="241"/>
      <c r="AW228" s="241"/>
      <c r="AX228" s="241"/>
      <c r="AY228" s="241"/>
      <c r="AZ228" s="202"/>
      <c r="BC228" s="221"/>
    </row>
    <row r="229" spans="1:55" s="61" customFormat="1" ht="15" customHeight="1">
      <c r="A229" s="195"/>
      <c r="C229" s="196"/>
      <c r="D229" s="197"/>
      <c r="E229" s="463"/>
      <c r="F229" s="201"/>
      <c r="G229" s="200"/>
      <c r="H229" s="238"/>
      <c r="I229" s="202"/>
      <c r="J229" s="202"/>
      <c r="K229" s="202"/>
      <c r="L229" s="202"/>
      <c r="M229" s="202"/>
      <c r="N229" s="227"/>
      <c r="O229" s="227"/>
      <c r="P229" s="227"/>
      <c r="Q229" s="202"/>
      <c r="R229" s="202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0"/>
      <c r="AD229" s="230"/>
      <c r="AE229" s="202"/>
      <c r="AF229" s="202"/>
      <c r="AG229" s="202"/>
      <c r="AH229" s="202"/>
      <c r="AI229" s="451"/>
      <c r="AJ229" s="202"/>
      <c r="AK229" s="202"/>
      <c r="AL229" s="202"/>
      <c r="AM229" s="202"/>
      <c r="AN229" s="202"/>
      <c r="AO229" s="238"/>
      <c r="AP229" s="221"/>
      <c r="AQ229" s="202"/>
      <c r="AR229" s="202"/>
      <c r="AS229" s="202"/>
      <c r="AT229" s="202"/>
      <c r="AU229" s="353"/>
      <c r="AV229" s="241"/>
      <c r="AW229" s="241"/>
      <c r="AX229" s="241"/>
      <c r="AY229" s="241"/>
      <c r="AZ229" s="202"/>
      <c r="BC229" s="221"/>
    </row>
    <row r="230" spans="1:55" s="61" customFormat="1" ht="15" customHeight="1">
      <c r="A230" s="195"/>
      <c r="C230" s="196"/>
      <c r="D230" s="197"/>
      <c r="E230" s="463"/>
      <c r="F230" s="201"/>
      <c r="G230" s="200"/>
      <c r="H230" s="238"/>
      <c r="I230" s="202"/>
      <c r="J230" s="202"/>
      <c r="K230" s="202"/>
      <c r="L230" s="202"/>
      <c r="M230" s="202"/>
      <c r="N230" s="227"/>
      <c r="O230" s="227"/>
      <c r="P230" s="227"/>
      <c r="Q230" s="202"/>
      <c r="R230" s="202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0"/>
      <c r="AD230" s="230"/>
      <c r="AE230" s="202"/>
      <c r="AF230" s="202"/>
      <c r="AG230" s="202"/>
      <c r="AH230" s="202"/>
      <c r="AI230" s="451"/>
      <c r="AJ230" s="202"/>
      <c r="AK230" s="202"/>
      <c r="AL230" s="202"/>
      <c r="AM230" s="202"/>
      <c r="AN230" s="202"/>
      <c r="AO230" s="238"/>
      <c r="AP230" s="221"/>
      <c r="AQ230" s="202"/>
      <c r="AR230" s="202"/>
      <c r="AS230" s="202"/>
      <c r="AT230" s="202"/>
      <c r="AU230" s="353"/>
      <c r="AV230" s="241"/>
      <c r="AW230" s="241"/>
      <c r="AX230" s="241"/>
      <c r="AY230" s="241"/>
      <c r="AZ230" s="202"/>
      <c r="BC230" s="221"/>
    </row>
    <row r="231" spans="1:55" s="61" customFormat="1" ht="15" customHeight="1">
      <c r="A231" s="195"/>
      <c r="C231" s="196"/>
      <c r="D231" s="197"/>
      <c r="E231" s="463"/>
      <c r="F231" s="201"/>
      <c r="G231" s="200"/>
      <c r="H231" s="238"/>
      <c r="I231" s="202"/>
      <c r="J231" s="202"/>
      <c r="K231" s="202"/>
      <c r="L231" s="202"/>
      <c r="M231" s="202"/>
      <c r="N231" s="227"/>
      <c r="O231" s="227"/>
      <c r="P231" s="227"/>
      <c r="Q231" s="202"/>
      <c r="R231" s="202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0"/>
      <c r="AD231" s="230"/>
      <c r="AE231" s="202"/>
      <c r="AF231" s="202"/>
      <c r="AG231" s="202"/>
      <c r="AH231" s="202"/>
      <c r="AI231" s="451"/>
      <c r="AJ231" s="202"/>
      <c r="AK231" s="202"/>
      <c r="AL231" s="202"/>
      <c r="AM231" s="202"/>
      <c r="AN231" s="202"/>
      <c r="AO231" s="238"/>
      <c r="AP231" s="221"/>
      <c r="AQ231" s="202"/>
      <c r="AR231" s="202"/>
      <c r="AS231" s="202"/>
      <c r="AT231" s="202"/>
      <c r="AU231" s="353"/>
      <c r="AV231" s="241"/>
      <c r="AW231" s="241"/>
      <c r="AX231" s="241"/>
      <c r="AY231" s="241"/>
      <c r="AZ231" s="202"/>
      <c r="BC231" s="221"/>
    </row>
    <row r="232" spans="1:55" s="61" customFormat="1" ht="15" customHeight="1">
      <c r="A232" s="195"/>
      <c r="C232" s="196"/>
      <c r="D232" s="197"/>
      <c r="E232" s="463"/>
      <c r="F232" s="201"/>
      <c r="G232" s="200"/>
      <c r="H232" s="238"/>
      <c r="I232" s="202"/>
      <c r="J232" s="202"/>
      <c r="K232" s="202"/>
      <c r="L232" s="202"/>
      <c r="M232" s="202"/>
      <c r="N232" s="227"/>
      <c r="O232" s="227"/>
      <c r="P232" s="227"/>
      <c r="Q232" s="202"/>
      <c r="R232" s="202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0"/>
      <c r="AD232" s="230"/>
      <c r="AE232" s="202"/>
      <c r="AF232" s="202"/>
      <c r="AG232" s="202"/>
      <c r="AH232" s="202"/>
      <c r="AI232" s="451"/>
      <c r="AJ232" s="202"/>
      <c r="AK232" s="202"/>
      <c r="AL232" s="202"/>
      <c r="AM232" s="202"/>
      <c r="AN232" s="202"/>
      <c r="AO232" s="238"/>
      <c r="AP232" s="221"/>
      <c r="AQ232" s="202"/>
      <c r="AR232" s="202"/>
      <c r="AS232" s="202"/>
      <c r="AT232" s="202"/>
      <c r="AU232" s="353"/>
      <c r="AV232" s="241"/>
      <c r="AW232" s="241"/>
      <c r="AX232" s="241"/>
      <c r="AY232" s="241"/>
      <c r="AZ232" s="202"/>
      <c r="BC232" s="221"/>
    </row>
    <row r="233" spans="1:55" s="61" customFormat="1" ht="15" customHeight="1">
      <c r="A233" s="195"/>
      <c r="C233" s="196"/>
      <c r="D233" s="197"/>
      <c r="E233" s="463"/>
      <c r="F233" s="201"/>
      <c r="G233" s="200"/>
      <c r="H233" s="238"/>
      <c r="I233" s="202"/>
      <c r="J233" s="202"/>
      <c r="K233" s="202"/>
      <c r="L233" s="202"/>
      <c r="M233" s="202"/>
      <c r="N233" s="227"/>
      <c r="O233" s="227"/>
      <c r="P233" s="227"/>
      <c r="Q233" s="202"/>
      <c r="R233" s="202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0"/>
      <c r="AD233" s="230"/>
      <c r="AE233" s="202"/>
      <c r="AF233" s="202"/>
      <c r="AG233" s="202"/>
      <c r="AH233" s="202"/>
      <c r="AI233" s="451"/>
      <c r="AJ233" s="202"/>
      <c r="AK233" s="202"/>
      <c r="AL233" s="202"/>
      <c r="AM233" s="202"/>
      <c r="AN233" s="202"/>
      <c r="AO233" s="238"/>
      <c r="AP233" s="221"/>
      <c r="AQ233" s="202"/>
      <c r="AR233" s="202"/>
      <c r="AS233" s="202"/>
      <c r="AT233" s="202"/>
      <c r="AU233" s="353"/>
      <c r="AV233" s="241"/>
      <c r="AW233" s="241"/>
      <c r="AX233" s="241"/>
      <c r="AY233" s="241"/>
      <c r="AZ233" s="202"/>
      <c r="BC233" s="221"/>
    </row>
    <row r="234" spans="1:55" s="61" customFormat="1" ht="15" customHeight="1">
      <c r="A234" s="195"/>
      <c r="C234" s="196"/>
      <c r="D234" s="197"/>
      <c r="E234" s="463"/>
      <c r="F234" s="201"/>
      <c r="G234" s="200"/>
      <c r="H234" s="238"/>
      <c r="I234" s="202"/>
      <c r="J234" s="202"/>
      <c r="K234" s="202"/>
      <c r="L234" s="202"/>
      <c r="M234" s="202"/>
      <c r="N234" s="227"/>
      <c r="O234" s="227"/>
      <c r="P234" s="227"/>
      <c r="Q234" s="202"/>
      <c r="R234" s="202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0"/>
      <c r="AD234" s="230"/>
      <c r="AE234" s="202"/>
      <c r="AF234" s="202"/>
      <c r="AG234" s="202"/>
      <c r="AH234" s="202"/>
      <c r="AI234" s="451"/>
      <c r="AJ234" s="202"/>
      <c r="AK234" s="202"/>
      <c r="AL234" s="202"/>
      <c r="AM234" s="202"/>
      <c r="AN234" s="202"/>
      <c r="AO234" s="238"/>
      <c r="AP234" s="221"/>
      <c r="AQ234" s="202"/>
      <c r="AR234" s="202"/>
      <c r="AS234" s="202"/>
      <c r="AT234" s="202"/>
      <c r="AU234" s="353"/>
      <c r="AV234" s="241"/>
      <c r="AW234" s="241"/>
      <c r="AX234" s="241"/>
      <c r="AY234" s="241"/>
      <c r="AZ234" s="202"/>
      <c r="BC234" s="221"/>
    </row>
    <row r="235" spans="1:55" s="61" customFormat="1" ht="15" customHeight="1">
      <c r="A235" s="195"/>
      <c r="C235" s="196"/>
      <c r="D235" s="197"/>
      <c r="E235" s="463"/>
      <c r="F235" s="201"/>
      <c r="G235" s="200"/>
      <c r="H235" s="238"/>
      <c r="I235" s="202"/>
      <c r="J235" s="202"/>
      <c r="K235" s="202"/>
      <c r="L235" s="202"/>
      <c r="M235" s="202"/>
      <c r="N235" s="227"/>
      <c r="O235" s="227"/>
      <c r="P235" s="227"/>
      <c r="Q235" s="202"/>
      <c r="R235" s="202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0"/>
      <c r="AD235" s="230"/>
      <c r="AE235" s="202"/>
      <c r="AF235" s="202"/>
      <c r="AG235" s="202"/>
      <c r="AH235" s="202"/>
      <c r="AI235" s="451"/>
      <c r="AJ235" s="202"/>
      <c r="AK235" s="202"/>
      <c r="AL235" s="202"/>
      <c r="AM235" s="202"/>
      <c r="AN235" s="202"/>
      <c r="AO235" s="238"/>
      <c r="AP235" s="221"/>
      <c r="AQ235" s="202"/>
      <c r="AR235" s="202"/>
      <c r="AS235" s="202"/>
      <c r="AT235" s="202"/>
      <c r="AU235" s="353"/>
      <c r="AV235" s="241"/>
      <c r="AW235" s="241"/>
      <c r="AX235" s="241"/>
      <c r="AY235" s="241"/>
      <c r="AZ235" s="202"/>
      <c r="BC235" s="221"/>
    </row>
    <row r="236" spans="1:55" s="61" customFormat="1" ht="15" customHeight="1">
      <c r="A236" s="195"/>
      <c r="C236" s="196"/>
      <c r="D236" s="197"/>
      <c r="E236" s="463"/>
      <c r="F236" s="201"/>
      <c r="G236" s="200"/>
      <c r="H236" s="238"/>
      <c r="I236" s="202"/>
      <c r="J236" s="202"/>
      <c r="K236" s="202"/>
      <c r="L236" s="202"/>
      <c r="M236" s="202"/>
      <c r="N236" s="227"/>
      <c r="O236" s="227"/>
      <c r="P236" s="227"/>
      <c r="Q236" s="202"/>
      <c r="R236" s="202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0"/>
      <c r="AD236" s="230"/>
      <c r="AE236" s="202"/>
      <c r="AF236" s="202"/>
      <c r="AG236" s="202"/>
      <c r="AH236" s="202"/>
      <c r="AI236" s="451"/>
      <c r="AJ236" s="202"/>
      <c r="AK236" s="202"/>
      <c r="AL236" s="202"/>
      <c r="AM236" s="202"/>
      <c r="AN236" s="202"/>
      <c r="AO236" s="238"/>
      <c r="AP236" s="221"/>
      <c r="AQ236" s="202"/>
      <c r="AR236" s="202"/>
      <c r="AS236" s="202"/>
      <c r="AT236" s="202"/>
      <c r="AU236" s="353"/>
      <c r="AV236" s="241"/>
      <c r="AW236" s="241"/>
      <c r="AX236" s="241"/>
      <c r="AY236" s="241"/>
      <c r="AZ236" s="202"/>
      <c r="BC236" s="221"/>
    </row>
    <row r="237" spans="1:55" s="61" customFormat="1" ht="15" customHeight="1">
      <c r="A237" s="195"/>
      <c r="C237" s="196"/>
      <c r="D237" s="197"/>
      <c r="E237" s="463"/>
      <c r="F237" s="201"/>
      <c r="G237" s="200"/>
      <c r="H237" s="238"/>
      <c r="I237" s="202"/>
      <c r="J237" s="202"/>
      <c r="K237" s="202"/>
      <c r="L237" s="202"/>
      <c r="M237" s="202"/>
      <c r="N237" s="227"/>
      <c r="O237" s="227"/>
      <c r="P237" s="227"/>
      <c r="Q237" s="202"/>
      <c r="R237" s="202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0"/>
      <c r="AD237" s="230"/>
      <c r="AE237" s="202"/>
      <c r="AF237" s="202"/>
      <c r="AG237" s="202"/>
      <c r="AH237" s="202"/>
      <c r="AI237" s="451"/>
      <c r="AJ237" s="202"/>
      <c r="AK237" s="202"/>
      <c r="AL237" s="202"/>
      <c r="AM237" s="202"/>
      <c r="AN237" s="202"/>
      <c r="AO237" s="238"/>
      <c r="AP237" s="221"/>
      <c r="AQ237" s="202"/>
      <c r="AR237" s="202"/>
      <c r="AS237" s="202"/>
      <c r="AT237" s="202"/>
      <c r="AU237" s="353"/>
      <c r="AV237" s="241"/>
      <c r="AW237" s="241"/>
      <c r="AX237" s="241"/>
      <c r="AY237" s="241"/>
      <c r="AZ237" s="202"/>
      <c r="BC237" s="221"/>
    </row>
    <row r="238" spans="1:55" s="61" customFormat="1" ht="15" customHeight="1">
      <c r="A238" s="195"/>
      <c r="C238" s="196"/>
      <c r="D238" s="197"/>
      <c r="E238" s="463"/>
      <c r="F238" s="201"/>
      <c r="G238" s="200"/>
      <c r="H238" s="238"/>
      <c r="I238" s="202"/>
      <c r="J238" s="202"/>
      <c r="K238" s="202"/>
      <c r="L238" s="202"/>
      <c r="M238" s="202"/>
      <c r="N238" s="227"/>
      <c r="O238" s="227"/>
      <c r="P238" s="227"/>
      <c r="Q238" s="202"/>
      <c r="R238" s="202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0"/>
      <c r="AD238" s="230"/>
      <c r="AE238" s="202"/>
      <c r="AF238" s="202"/>
      <c r="AG238" s="202"/>
      <c r="AH238" s="202"/>
      <c r="AI238" s="451"/>
      <c r="AJ238" s="202"/>
      <c r="AK238" s="202"/>
      <c r="AL238" s="202"/>
      <c r="AM238" s="202"/>
      <c r="AN238" s="202"/>
      <c r="AO238" s="238"/>
      <c r="AP238" s="221"/>
      <c r="AQ238" s="202"/>
      <c r="AR238" s="202"/>
      <c r="AS238" s="202"/>
      <c r="AT238" s="202"/>
      <c r="AU238" s="353"/>
      <c r="AV238" s="241"/>
      <c r="AW238" s="241"/>
      <c r="AX238" s="241"/>
      <c r="AY238" s="241"/>
      <c r="AZ238" s="202"/>
      <c r="BC238" s="221"/>
    </row>
    <row r="239" spans="1:55" s="61" customFormat="1" ht="15" customHeight="1">
      <c r="A239" s="195"/>
      <c r="C239" s="196"/>
      <c r="D239" s="197"/>
      <c r="E239" s="463"/>
      <c r="F239" s="201"/>
      <c r="G239" s="200"/>
      <c r="H239" s="238"/>
      <c r="I239" s="202"/>
      <c r="J239" s="202"/>
      <c r="K239" s="202"/>
      <c r="L239" s="202"/>
      <c r="M239" s="202"/>
      <c r="N239" s="227"/>
      <c r="O239" s="227"/>
      <c r="P239" s="227"/>
      <c r="Q239" s="202"/>
      <c r="R239" s="202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0"/>
      <c r="AD239" s="230"/>
      <c r="AE239" s="202"/>
      <c r="AF239" s="202"/>
      <c r="AG239" s="202"/>
      <c r="AH239" s="202"/>
      <c r="AI239" s="451"/>
      <c r="AJ239" s="202"/>
      <c r="AK239" s="202"/>
      <c r="AL239" s="202"/>
      <c r="AM239" s="202"/>
      <c r="AN239" s="202"/>
      <c r="AO239" s="238"/>
      <c r="AP239" s="221"/>
      <c r="AQ239" s="202"/>
      <c r="AR239" s="202"/>
      <c r="AS239" s="202"/>
      <c r="AT239" s="202"/>
      <c r="AU239" s="353"/>
      <c r="AV239" s="241"/>
      <c r="AW239" s="241"/>
      <c r="AX239" s="241"/>
      <c r="AY239" s="241"/>
      <c r="AZ239" s="202"/>
      <c r="BC239" s="221"/>
    </row>
    <row r="240" spans="1:55" s="61" customFormat="1" ht="15" customHeight="1">
      <c r="A240" s="195"/>
      <c r="C240" s="196"/>
      <c r="D240" s="197"/>
      <c r="E240" s="463"/>
      <c r="F240" s="201"/>
      <c r="G240" s="200"/>
      <c r="H240" s="238"/>
      <c r="I240" s="202"/>
      <c r="J240" s="202"/>
      <c r="K240" s="202"/>
      <c r="L240" s="202"/>
      <c r="M240" s="202"/>
      <c r="N240" s="227"/>
      <c r="O240" s="227"/>
      <c r="P240" s="227"/>
      <c r="Q240" s="202"/>
      <c r="R240" s="202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0"/>
      <c r="AD240" s="230"/>
      <c r="AE240" s="202"/>
      <c r="AF240" s="202"/>
      <c r="AG240" s="202"/>
      <c r="AH240" s="202"/>
      <c r="AI240" s="451"/>
      <c r="AJ240" s="202"/>
      <c r="AK240" s="202"/>
      <c r="AL240" s="202"/>
      <c r="AM240" s="202"/>
      <c r="AN240" s="202"/>
      <c r="AO240" s="238"/>
      <c r="AP240" s="221"/>
      <c r="AQ240" s="202"/>
      <c r="AR240" s="202"/>
      <c r="AS240" s="202"/>
      <c r="AT240" s="202"/>
      <c r="AU240" s="353"/>
      <c r="AV240" s="241"/>
      <c r="AW240" s="241"/>
      <c r="AX240" s="241"/>
      <c r="AY240" s="241"/>
      <c r="AZ240" s="202"/>
      <c r="BC240" s="221"/>
    </row>
    <row r="241" spans="1:55" s="61" customFormat="1" ht="15" customHeight="1">
      <c r="A241" s="195"/>
      <c r="C241" s="196"/>
      <c r="D241" s="197"/>
      <c r="E241" s="463"/>
      <c r="F241" s="201"/>
      <c r="G241" s="200"/>
      <c r="H241" s="238"/>
      <c r="I241" s="202"/>
      <c r="J241" s="202"/>
      <c r="K241" s="202"/>
      <c r="L241" s="202"/>
      <c r="M241" s="202"/>
      <c r="N241" s="227"/>
      <c r="O241" s="227"/>
      <c r="P241" s="227"/>
      <c r="Q241" s="202"/>
      <c r="R241" s="202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0"/>
      <c r="AD241" s="230"/>
      <c r="AE241" s="202"/>
      <c r="AF241" s="202"/>
      <c r="AG241" s="202"/>
      <c r="AH241" s="202"/>
      <c r="AI241" s="451"/>
      <c r="AJ241" s="202"/>
      <c r="AK241" s="202"/>
      <c r="AL241" s="202"/>
      <c r="AM241" s="202"/>
      <c r="AN241" s="202"/>
      <c r="AO241" s="238"/>
      <c r="AP241" s="221"/>
      <c r="AQ241" s="202"/>
      <c r="AR241" s="202"/>
      <c r="AS241" s="202"/>
      <c r="AT241" s="202"/>
      <c r="AU241" s="353"/>
      <c r="AV241" s="241"/>
      <c r="AW241" s="241"/>
      <c r="AX241" s="241"/>
      <c r="AY241" s="241"/>
      <c r="AZ241" s="202"/>
      <c r="BC241" s="221"/>
    </row>
    <row r="242" spans="1:55" s="61" customFormat="1" ht="15" customHeight="1">
      <c r="A242" s="195"/>
      <c r="C242" s="196"/>
      <c r="D242" s="197"/>
      <c r="E242" s="463"/>
      <c r="F242" s="201"/>
      <c r="G242" s="200"/>
      <c r="H242" s="238"/>
      <c r="I242" s="202"/>
      <c r="J242" s="202"/>
      <c r="K242" s="202"/>
      <c r="L242" s="202"/>
      <c r="M242" s="202"/>
      <c r="N242" s="227"/>
      <c r="O242" s="227"/>
      <c r="P242" s="227"/>
      <c r="Q242" s="202"/>
      <c r="R242" s="202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0"/>
      <c r="AD242" s="230"/>
      <c r="AE242" s="202"/>
      <c r="AF242" s="202"/>
      <c r="AG242" s="202"/>
      <c r="AH242" s="202"/>
      <c r="AI242" s="451"/>
      <c r="AJ242" s="202"/>
      <c r="AK242" s="202"/>
      <c r="AL242" s="202"/>
      <c r="AM242" s="202"/>
      <c r="AN242" s="202"/>
      <c r="AO242" s="238"/>
      <c r="AP242" s="221"/>
      <c r="AQ242" s="202"/>
      <c r="AR242" s="202"/>
      <c r="AS242" s="202"/>
      <c r="AT242" s="202"/>
      <c r="AU242" s="353"/>
      <c r="AV242" s="241"/>
      <c r="AW242" s="241"/>
      <c r="AX242" s="241"/>
      <c r="AY242" s="241"/>
      <c r="AZ242" s="202"/>
      <c r="BC242" s="221"/>
    </row>
    <row r="243" spans="1:55" s="61" customFormat="1" ht="15" customHeight="1">
      <c r="A243" s="195"/>
      <c r="C243" s="196"/>
      <c r="D243" s="197"/>
      <c r="E243" s="463"/>
      <c r="F243" s="201"/>
      <c r="G243" s="200"/>
      <c r="H243" s="238"/>
      <c r="I243" s="202"/>
      <c r="J243" s="202"/>
      <c r="K243" s="202"/>
      <c r="L243" s="202"/>
      <c r="M243" s="202"/>
      <c r="N243" s="227"/>
      <c r="O243" s="227"/>
      <c r="P243" s="227"/>
      <c r="Q243" s="202"/>
      <c r="R243" s="202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0"/>
      <c r="AD243" s="230"/>
      <c r="AE243" s="202"/>
      <c r="AF243" s="202"/>
      <c r="AG243" s="202"/>
      <c r="AH243" s="202"/>
      <c r="AI243" s="451"/>
      <c r="AJ243" s="202"/>
      <c r="AK243" s="202"/>
      <c r="AL243" s="202"/>
      <c r="AM243" s="202"/>
      <c r="AN243" s="202"/>
      <c r="AO243" s="238"/>
      <c r="AP243" s="221"/>
      <c r="AQ243" s="202"/>
      <c r="AR243" s="202"/>
      <c r="AS243" s="202"/>
      <c r="AT243" s="202"/>
      <c r="AU243" s="353"/>
      <c r="AV243" s="241"/>
      <c r="AW243" s="241"/>
      <c r="AX243" s="241"/>
      <c r="AY243" s="241"/>
      <c r="AZ243" s="202"/>
      <c r="BC243" s="221"/>
    </row>
    <row r="244" spans="1:55" s="61" customFormat="1" ht="15" customHeight="1">
      <c r="A244" s="195"/>
      <c r="C244" s="196"/>
      <c r="D244" s="197"/>
      <c r="E244" s="463"/>
      <c r="F244" s="201"/>
      <c r="G244" s="200"/>
      <c r="H244" s="238"/>
      <c r="I244" s="202"/>
      <c r="J244" s="202"/>
      <c r="K244" s="202"/>
      <c r="L244" s="202"/>
      <c r="M244" s="202"/>
      <c r="N244" s="227"/>
      <c r="O244" s="227"/>
      <c r="P244" s="227"/>
      <c r="Q244" s="202"/>
      <c r="R244" s="202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0"/>
      <c r="AD244" s="230"/>
      <c r="AE244" s="202"/>
      <c r="AF244" s="202"/>
      <c r="AG244" s="202"/>
      <c r="AH244" s="202"/>
      <c r="AI244" s="451"/>
      <c r="AJ244" s="202"/>
      <c r="AK244" s="202"/>
      <c r="AL244" s="202"/>
      <c r="AM244" s="202"/>
      <c r="AN244" s="202"/>
      <c r="AO244" s="238"/>
      <c r="AP244" s="221"/>
      <c r="AQ244" s="202"/>
      <c r="AR244" s="202"/>
      <c r="AS244" s="202"/>
      <c r="AT244" s="202"/>
      <c r="AU244" s="353"/>
      <c r="AV244" s="241"/>
      <c r="AW244" s="241"/>
      <c r="AX244" s="241"/>
      <c r="AY244" s="241"/>
      <c r="AZ244" s="202"/>
      <c r="BC244" s="221"/>
    </row>
    <row r="245" spans="1:55" s="61" customFormat="1" ht="15" customHeight="1">
      <c r="A245" s="195"/>
      <c r="C245" s="196"/>
      <c r="D245" s="197"/>
      <c r="E245" s="463"/>
      <c r="F245" s="201"/>
      <c r="G245" s="200"/>
      <c r="H245" s="238"/>
      <c r="I245" s="202"/>
      <c r="J245" s="202"/>
      <c r="K245" s="202"/>
      <c r="L245" s="202"/>
      <c r="M245" s="202"/>
      <c r="N245" s="227"/>
      <c r="O245" s="227"/>
      <c r="P245" s="227"/>
      <c r="Q245" s="202"/>
      <c r="R245" s="202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0"/>
      <c r="AD245" s="230"/>
      <c r="AE245" s="202"/>
      <c r="AF245" s="202"/>
      <c r="AG245" s="202"/>
      <c r="AH245" s="202"/>
      <c r="AI245" s="451"/>
      <c r="AJ245" s="202"/>
      <c r="AK245" s="202"/>
      <c r="AL245" s="202"/>
      <c r="AM245" s="202"/>
      <c r="AN245" s="202"/>
      <c r="AO245" s="238"/>
      <c r="AP245" s="221"/>
      <c r="AQ245" s="202"/>
      <c r="AR245" s="202"/>
      <c r="AS245" s="202"/>
      <c r="AT245" s="202"/>
      <c r="AU245" s="353"/>
      <c r="AV245" s="241"/>
      <c r="AW245" s="241"/>
      <c r="AX245" s="241"/>
      <c r="AY245" s="241"/>
      <c r="AZ245" s="202"/>
      <c r="BC245" s="221"/>
    </row>
    <row r="246" spans="1:55" s="61" customFormat="1" ht="15" customHeight="1">
      <c r="A246" s="195"/>
      <c r="C246" s="196"/>
      <c r="D246" s="197"/>
      <c r="E246" s="463"/>
      <c r="F246" s="201"/>
      <c r="G246" s="200"/>
      <c r="H246" s="238"/>
      <c r="I246" s="202"/>
      <c r="J246" s="202"/>
      <c r="K246" s="202"/>
      <c r="L246" s="202"/>
      <c r="M246" s="202"/>
      <c r="N246" s="227"/>
      <c r="O246" s="227"/>
      <c r="P246" s="227"/>
      <c r="Q246" s="202"/>
      <c r="R246" s="202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0"/>
      <c r="AD246" s="230"/>
      <c r="AE246" s="202"/>
      <c r="AF246" s="202"/>
      <c r="AG246" s="202"/>
      <c r="AH246" s="202"/>
      <c r="AI246" s="451"/>
      <c r="AJ246" s="202"/>
      <c r="AK246" s="202"/>
      <c r="AL246" s="202"/>
      <c r="AM246" s="202"/>
      <c r="AN246" s="202"/>
      <c r="AO246" s="238"/>
      <c r="AP246" s="221"/>
      <c r="AQ246" s="202"/>
      <c r="AR246" s="202"/>
      <c r="AS246" s="202"/>
      <c r="AT246" s="202"/>
      <c r="AU246" s="353"/>
      <c r="AV246" s="241"/>
      <c r="AW246" s="241"/>
      <c r="AX246" s="241"/>
      <c r="AY246" s="241"/>
      <c r="AZ246" s="202"/>
      <c r="BC246" s="221"/>
    </row>
    <row r="247" spans="1:55" s="61" customFormat="1" ht="15" customHeight="1">
      <c r="A247" s="195"/>
      <c r="C247" s="196"/>
      <c r="D247" s="197"/>
      <c r="E247" s="463"/>
      <c r="F247" s="201"/>
      <c r="G247" s="200"/>
      <c r="H247" s="238"/>
      <c r="I247" s="202"/>
      <c r="J247" s="202"/>
      <c r="K247" s="202"/>
      <c r="L247" s="202"/>
      <c r="M247" s="202"/>
      <c r="N247" s="227"/>
      <c r="O247" s="227"/>
      <c r="P247" s="227"/>
      <c r="Q247" s="202"/>
      <c r="R247" s="202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0"/>
      <c r="AD247" s="230"/>
      <c r="AE247" s="202"/>
      <c r="AF247" s="202"/>
      <c r="AG247" s="202"/>
      <c r="AH247" s="202"/>
      <c r="AI247" s="451"/>
      <c r="AJ247" s="202"/>
      <c r="AK247" s="202"/>
      <c r="AL247" s="202"/>
      <c r="AM247" s="202"/>
      <c r="AN247" s="202"/>
      <c r="AO247" s="238"/>
      <c r="AP247" s="221"/>
      <c r="AQ247" s="202"/>
      <c r="AR247" s="202"/>
      <c r="AS247" s="202"/>
      <c r="AT247" s="202"/>
      <c r="AU247" s="353"/>
      <c r="AV247" s="241"/>
      <c r="AW247" s="241"/>
      <c r="AX247" s="241"/>
      <c r="AY247" s="241"/>
      <c r="AZ247" s="202"/>
      <c r="BC247" s="221"/>
    </row>
    <row r="248" spans="1:55" s="61" customFormat="1" ht="15" customHeight="1">
      <c r="A248" s="195"/>
      <c r="C248" s="196"/>
      <c r="D248" s="197"/>
      <c r="E248" s="463"/>
      <c r="F248" s="201"/>
      <c r="G248" s="200"/>
      <c r="H248" s="238"/>
      <c r="I248" s="202"/>
      <c r="J248" s="202"/>
      <c r="K248" s="202"/>
      <c r="L248" s="202"/>
      <c r="M248" s="202"/>
      <c r="N248" s="227"/>
      <c r="O248" s="227"/>
      <c r="P248" s="227"/>
      <c r="Q248" s="202"/>
      <c r="R248" s="202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0"/>
      <c r="AD248" s="230"/>
      <c r="AE248" s="202"/>
      <c r="AF248" s="202"/>
      <c r="AG248" s="202"/>
      <c r="AH248" s="202"/>
      <c r="AI248" s="451"/>
      <c r="AJ248" s="202"/>
      <c r="AK248" s="202"/>
      <c r="AL248" s="202"/>
      <c r="AM248" s="202"/>
      <c r="AN248" s="202"/>
      <c r="AO248" s="238"/>
      <c r="AP248" s="221"/>
      <c r="AQ248" s="202"/>
      <c r="AR248" s="202"/>
      <c r="AS248" s="202"/>
      <c r="AT248" s="202"/>
      <c r="AU248" s="353"/>
      <c r="AV248" s="241"/>
      <c r="AW248" s="241"/>
      <c r="AX248" s="241"/>
      <c r="AY248" s="241"/>
      <c r="AZ248" s="202"/>
      <c r="BC248" s="221"/>
    </row>
    <row r="249" spans="1:55" s="61" customFormat="1" ht="15" customHeight="1">
      <c r="A249" s="195"/>
      <c r="C249" s="196"/>
      <c r="D249" s="197"/>
      <c r="E249" s="463"/>
      <c r="F249" s="201"/>
      <c r="G249" s="200"/>
      <c r="H249" s="238"/>
      <c r="I249" s="202"/>
      <c r="J249" s="202"/>
      <c r="K249" s="202"/>
      <c r="L249" s="202"/>
      <c r="M249" s="202"/>
      <c r="N249" s="227"/>
      <c r="O249" s="227"/>
      <c r="P249" s="227"/>
      <c r="Q249" s="202"/>
      <c r="R249" s="202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0"/>
      <c r="AD249" s="230"/>
      <c r="AE249" s="202"/>
      <c r="AF249" s="202"/>
      <c r="AG249" s="202"/>
      <c r="AH249" s="202"/>
      <c r="AI249" s="451"/>
      <c r="AJ249" s="202"/>
      <c r="AK249" s="202"/>
      <c r="AL249" s="202"/>
      <c r="AM249" s="202"/>
      <c r="AN249" s="202"/>
      <c r="AO249" s="238"/>
      <c r="AP249" s="221"/>
      <c r="AQ249" s="202"/>
      <c r="AR249" s="202"/>
      <c r="AS249" s="202"/>
      <c r="AT249" s="202"/>
      <c r="AU249" s="353"/>
      <c r="AV249" s="241"/>
      <c r="AW249" s="241"/>
      <c r="AX249" s="241"/>
      <c r="AY249" s="241"/>
      <c r="AZ249" s="202"/>
      <c r="BC249" s="221"/>
    </row>
    <row r="250" spans="1:55" s="61" customFormat="1" ht="15" customHeight="1">
      <c r="A250" s="195"/>
      <c r="C250" s="196"/>
      <c r="D250" s="197"/>
      <c r="E250" s="463"/>
      <c r="F250" s="201"/>
      <c r="G250" s="200"/>
      <c r="H250" s="238"/>
      <c r="I250" s="202"/>
      <c r="J250" s="202"/>
      <c r="K250" s="202"/>
      <c r="L250" s="202"/>
      <c r="M250" s="202"/>
      <c r="N250" s="227"/>
      <c r="O250" s="227"/>
      <c r="P250" s="227"/>
      <c r="Q250" s="202"/>
      <c r="R250" s="202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0"/>
      <c r="AD250" s="230"/>
      <c r="AE250" s="202"/>
      <c r="AF250" s="202"/>
      <c r="AG250" s="202"/>
      <c r="AH250" s="202"/>
      <c r="AI250" s="451"/>
      <c r="AJ250" s="202"/>
      <c r="AK250" s="202"/>
      <c r="AL250" s="202"/>
      <c r="AM250" s="202"/>
      <c r="AN250" s="202"/>
      <c r="AO250" s="238"/>
      <c r="AP250" s="221"/>
      <c r="AQ250" s="202"/>
      <c r="AR250" s="202"/>
      <c r="AS250" s="202"/>
      <c r="AT250" s="202"/>
      <c r="AU250" s="353"/>
      <c r="AV250" s="241"/>
      <c r="AW250" s="241"/>
      <c r="AX250" s="241"/>
      <c r="AY250" s="241"/>
      <c r="AZ250" s="202"/>
      <c r="BC250" s="221"/>
    </row>
    <row r="251" spans="1:55" s="61" customFormat="1" ht="15" customHeight="1">
      <c r="A251" s="195"/>
      <c r="C251" s="196"/>
      <c r="D251" s="197"/>
      <c r="E251" s="463"/>
      <c r="F251" s="201"/>
      <c r="G251" s="200"/>
      <c r="H251" s="238"/>
      <c r="I251" s="202"/>
      <c r="J251" s="202"/>
      <c r="K251" s="202"/>
      <c r="L251" s="202"/>
      <c r="M251" s="202"/>
      <c r="N251" s="227"/>
      <c r="O251" s="227"/>
      <c r="P251" s="227"/>
      <c r="Q251" s="202"/>
      <c r="R251" s="202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0"/>
      <c r="AD251" s="230"/>
      <c r="AE251" s="202"/>
      <c r="AF251" s="202"/>
      <c r="AG251" s="202"/>
      <c r="AH251" s="202"/>
      <c r="AI251" s="451"/>
      <c r="AJ251" s="202"/>
      <c r="AK251" s="202"/>
      <c r="AL251" s="202"/>
      <c r="AM251" s="202"/>
      <c r="AN251" s="202"/>
      <c r="AO251" s="238"/>
      <c r="AP251" s="221"/>
      <c r="AQ251" s="202"/>
      <c r="AR251" s="202"/>
      <c r="AS251" s="202"/>
      <c r="AT251" s="202"/>
      <c r="AU251" s="353"/>
      <c r="AV251" s="241"/>
      <c r="AW251" s="241"/>
      <c r="AX251" s="241"/>
      <c r="AY251" s="241"/>
      <c r="AZ251" s="202"/>
      <c r="BC251" s="221"/>
    </row>
    <row r="252" spans="1:55" s="61" customFormat="1" ht="15" customHeight="1">
      <c r="A252" s="195"/>
      <c r="C252" s="196"/>
      <c r="D252" s="197"/>
      <c r="E252" s="463"/>
      <c r="F252" s="201"/>
      <c r="G252" s="200"/>
      <c r="H252" s="238"/>
      <c r="I252" s="202"/>
      <c r="J252" s="202"/>
      <c r="K252" s="202"/>
      <c r="L252" s="202"/>
      <c r="M252" s="202"/>
      <c r="N252" s="227"/>
      <c r="O252" s="227"/>
      <c r="P252" s="227"/>
      <c r="Q252" s="202"/>
      <c r="R252" s="202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0"/>
      <c r="AD252" s="230"/>
      <c r="AE252" s="202"/>
      <c r="AF252" s="202"/>
      <c r="AG252" s="202"/>
      <c r="AH252" s="202"/>
      <c r="AI252" s="451"/>
      <c r="AJ252" s="202"/>
      <c r="AK252" s="202"/>
      <c r="AL252" s="202"/>
      <c r="AM252" s="202"/>
      <c r="AN252" s="202"/>
      <c r="AO252" s="238"/>
      <c r="AP252" s="221"/>
      <c r="AQ252" s="202"/>
      <c r="AR252" s="202"/>
      <c r="AS252" s="202"/>
      <c r="AT252" s="202"/>
      <c r="AU252" s="353"/>
      <c r="AV252" s="241"/>
      <c r="AW252" s="241"/>
      <c r="AX252" s="241"/>
      <c r="AY252" s="241"/>
      <c r="AZ252" s="202"/>
      <c r="BC252" s="221"/>
    </row>
    <row r="253" spans="1:55" s="61" customFormat="1" ht="15" customHeight="1">
      <c r="A253" s="195"/>
      <c r="C253" s="196"/>
      <c r="D253" s="197"/>
      <c r="E253" s="463"/>
      <c r="F253" s="201"/>
      <c r="G253" s="200"/>
      <c r="H253" s="238"/>
      <c r="I253" s="202"/>
      <c r="J253" s="202"/>
      <c r="K253" s="202"/>
      <c r="L253" s="202"/>
      <c r="M253" s="202"/>
      <c r="N253" s="227"/>
      <c r="O253" s="227"/>
      <c r="P253" s="227"/>
      <c r="Q253" s="202"/>
      <c r="R253" s="202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0"/>
      <c r="AD253" s="230"/>
      <c r="AE253" s="202"/>
      <c r="AF253" s="202"/>
      <c r="AG253" s="202"/>
      <c r="AH253" s="202"/>
      <c r="AI253" s="451"/>
      <c r="AJ253" s="202"/>
      <c r="AK253" s="202"/>
      <c r="AL253" s="202"/>
      <c r="AM253" s="202"/>
      <c r="AN253" s="202"/>
      <c r="AO253" s="238"/>
      <c r="AP253" s="221"/>
      <c r="AQ253" s="202"/>
      <c r="AR253" s="202"/>
      <c r="AS253" s="202"/>
      <c r="AT253" s="202"/>
      <c r="AU253" s="353"/>
      <c r="AV253" s="241"/>
      <c r="AW253" s="241"/>
      <c r="AX253" s="241"/>
      <c r="AY253" s="241"/>
      <c r="AZ253" s="202"/>
      <c r="BC253" s="221"/>
    </row>
    <row r="254" spans="1:55" s="61" customFormat="1" ht="15" customHeight="1">
      <c r="A254" s="195"/>
      <c r="C254" s="196"/>
      <c r="D254" s="197"/>
      <c r="E254" s="463"/>
      <c r="F254" s="201"/>
      <c r="G254" s="200"/>
      <c r="H254" s="238"/>
      <c r="I254" s="202"/>
      <c r="J254" s="202"/>
      <c r="K254" s="202"/>
      <c r="L254" s="202"/>
      <c r="M254" s="202"/>
      <c r="N254" s="227"/>
      <c r="O254" s="227"/>
      <c r="P254" s="227"/>
      <c r="Q254" s="202"/>
      <c r="R254" s="202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0"/>
      <c r="AD254" s="230"/>
      <c r="AE254" s="202"/>
      <c r="AF254" s="202"/>
      <c r="AG254" s="202"/>
      <c r="AH254" s="202"/>
      <c r="AI254" s="451"/>
      <c r="AJ254" s="202"/>
      <c r="AK254" s="202"/>
      <c r="AL254" s="202"/>
      <c r="AM254" s="202"/>
      <c r="AN254" s="202"/>
      <c r="AO254" s="238"/>
      <c r="AP254" s="221"/>
      <c r="AQ254" s="202"/>
      <c r="AR254" s="202"/>
      <c r="AS254" s="202"/>
      <c r="AT254" s="202"/>
      <c r="AU254" s="353"/>
      <c r="AV254" s="241"/>
      <c r="AW254" s="241"/>
      <c r="AX254" s="241"/>
      <c r="AY254" s="241"/>
      <c r="AZ254" s="202"/>
      <c r="BC254" s="221"/>
    </row>
    <row r="255" spans="1:55" s="61" customFormat="1" ht="15" customHeight="1">
      <c r="A255" s="195"/>
      <c r="C255" s="196"/>
      <c r="D255" s="197"/>
      <c r="E255" s="463"/>
      <c r="F255" s="201"/>
      <c r="G255" s="200"/>
      <c r="H255" s="238"/>
      <c r="I255" s="202"/>
      <c r="J255" s="202"/>
      <c r="K255" s="202"/>
      <c r="L255" s="202"/>
      <c r="M255" s="202"/>
      <c r="N255" s="227"/>
      <c r="O255" s="227"/>
      <c r="P255" s="227"/>
      <c r="Q255" s="202"/>
      <c r="R255" s="202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0"/>
      <c r="AD255" s="230"/>
      <c r="AE255" s="202"/>
      <c r="AF255" s="202"/>
      <c r="AG255" s="202"/>
      <c r="AH255" s="202"/>
      <c r="AI255" s="451"/>
      <c r="AJ255" s="202"/>
      <c r="AK255" s="202"/>
      <c r="AL255" s="202"/>
      <c r="AM255" s="202"/>
      <c r="AN255" s="202"/>
      <c r="AO255" s="238"/>
      <c r="AP255" s="221"/>
      <c r="AQ255" s="202"/>
      <c r="AR255" s="202"/>
      <c r="AS255" s="202"/>
      <c r="AT255" s="202"/>
      <c r="AU255" s="353"/>
      <c r="AV255" s="241"/>
      <c r="AW255" s="241"/>
      <c r="AX255" s="241"/>
      <c r="AY255" s="241"/>
      <c r="AZ255" s="202"/>
      <c r="BC255" s="221"/>
    </row>
    <row r="256" spans="1:55" s="61" customFormat="1" ht="15" customHeight="1">
      <c r="A256" s="195"/>
      <c r="C256" s="196"/>
      <c r="D256" s="197"/>
      <c r="E256" s="463"/>
      <c r="F256" s="201"/>
      <c r="G256" s="200"/>
      <c r="H256" s="238"/>
      <c r="I256" s="202"/>
      <c r="J256" s="202"/>
      <c r="K256" s="202"/>
      <c r="L256" s="202"/>
      <c r="M256" s="202"/>
      <c r="N256" s="227"/>
      <c r="O256" s="227"/>
      <c r="P256" s="227"/>
      <c r="Q256" s="202"/>
      <c r="R256" s="202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0"/>
      <c r="AD256" s="230"/>
      <c r="AE256" s="202"/>
      <c r="AF256" s="202"/>
      <c r="AG256" s="202"/>
      <c r="AH256" s="202"/>
      <c r="AI256" s="451"/>
      <c r="AJ256" s="202"/>
      <c r="AK256" s="202"/>
      <c r="AL256" s="202"/>
      <c r="AM256" s="202"/>
      <c r="AN256" s="202"/>
      <c r="AO256" s="238"/>
      <c r="AP256" s="221"/>
      <c r="AQ256" s="202"/>
      <c r="AR256" s="202"/>
      <c r="AS256" s="202"/>
      <c r="AT256" s="202"/>
      <c r="AU256" s="353"/>
      <c r="AV256" s="241"/>
      <c r="AW256" s="241"/>
      <c r="AX256" s="241"/>
      <c r="AY256" s="241"/>
      <c r="AZ256" s="202"/>
      <c r="BC256" s="221"/>
    </row>
    <row r="257" spans="1:55" s="61" customFormat="1" ht="15" customHeight="1">
      <c r="A257" s="195"/>
      <c r="C257" s="196"/>
      <c r="D257" s="197"/>
      <c r="E257" s="463"/>
      <c r="F257" s="201"/>
      <c r="G257" s="200"/>
      <c r="H257" s="238"/>
      <c r="I257" s="202"/>
      <c r="J257" s="202"/>
      <c r="K257" s="202"/>
      <c r="L257" s="202"/>
      <c r="M257" s="202"/>
      <c r="N257" s="227"/>
      <c r="O257" s="227"/>
      <c r="P257" s="227"/>
      <c r="Q257" s="202"/>
      <c r="R257" s="202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0"/>
      <c r="AD257" s="230"/>
      <c r="AE257" s="202"/>
      <c r="AF257" s="202"/>
      <c r="AG257" s="202"/>
      <c r="AH257" s="202"/>
      <c r="AI257" s="451"/>
      <c r="AJ257" s="202"/>
      <c r="AK257" s="202"/>
      <c r="AL257" s="202"/>
      <c r="AM257" s="202"/>
      <c r="AN257" s="202"/>
      <c r="AO257" s="238"/>
      <c r="AP257" s="221"/>
      <c r="AQ257" s="202"/>
      <c r="AR257" s="202"/>
      <c r="AS257" s="202"/>
      <c r="AT257" s="202"/>
      <c r="AU257" s="353"/>
      <c r="AV257" s="241"/>
      <c r="AW257" s="241"/>
      <c r="AX257" s="241"/>
      <c r="AY257" s="241"/>
      <c r="AZ257" s="202"/>
      <c r="BC257" s="221"/>
    </row>
    <row r="258" spans="1:55" s="61" customFormat="1" ht="15" customHeight="1">
      <c r="A258" s="195"/>
      <c r="C258" s="196"/>
      <c r="D258" s="197"/>
      <c r="E258" s="463"/>
      <c r="F258" s="201"/>
      <c r="G258" s="200"/>
      <c r="H258" s="238"/>
      <c r="I258" s="202"/>
      <c r="J258" s="202"/>
      <c r="K258" s="202"/>
      <c r="L258" s="202"/>
      <c r="M258" s="202"/>
      <c r="N258" s="227"/>
      <c r="O258" s="227"/>
      <c r="P258" s="227"/>
      <c r="Q258" s="202"/>
      <c r="R258" s="202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0"/>
      <c r="AD258" s="230"/>
      <c r="AE258" s="202"/>
      <c r="AF258" s="202"/>
      <c r="AG258" s="202"/>
      <c r="AH258" s="202"/>
      <c r="AI258" s="451"/>
      <c r="AJ258" s="202"/>
      <c r="AK258" s="202"/>
      <c r="AL258" s="202"/>
      <c r="AM258" s="202"/>
      <c r="AN258" s="202"/>
      <c r="AO258" s="238"/>
      <c r="AP258" s="221"/>
      <c r="AQ258" s="202"/>
      <c r="AR258" s="202"/>
      <c r="AS258" s="202"/>
      <c r="AT258" s="202"/>
      <c r="AU258" s="353"/>
      <c r="AV258" s="241"/>
      <c r="AW258" s="241"/>
      <c r="AX258" s="241"/>
      <c r="AY258" s="241"/>
      <c r="AZ258" s="202"/>
      <c r="BC258" s="221"/>
    </row>
    <row r="259" spans="1:55" s="61" customFormat="1" ht="15" customHeight="1">
      <c r="A259" s="195"/>
      <c r="C259" s="196"/>
      <c r="D259" s="197"/>
      <c r="E259" s="463"/>
      <c r="F259" s="201"/>
      <c r="G259" s="200"/>
      <c r="H259" s="238"/>
      <c r="I259" s="202"/>
      <c r="J259" s="202"/>
      <c r="K259" s="202"/>
      <c r="L259" s="202"/>
      <c r="M259" s="202"/>
      <c r="N259" s="227"/>
      <c r="O259" s="227"/>
      <c r="P259" s="227"/>
      <c r="Q259" s="202"/>
      <c r="R259" s="202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0"/>
      <c r="AD259" s="230"/>
      <c r="AE259" s="202"/>
      <c r="AF259" s="202"/>
      <c r="AG259" s="202"/>
      <c r="AH259" s="202"/>
      <c r="AI259" s="451"/>
      <c r="AJ259" s="202"/>
      <c r="AK259" s="202"/>
      <c r="AL259" s="202"/>
      <c r="AM259" s="202"/>
      <c r="AN259" s="202"/>
      <c r="AO259" s="238"/>
      <c r="AP259" s="221"/>
      <c r="AQ259" s="202"/>
      <c r="AR259" s="202"/>
      <c r="AS259" s="202"/>
      <c r="AT259" s="202"/>
      <c r="AU259" s="353"/>
      <c r="AV259" s="241"/>
      <c r="AW259" s="241"/>
      <c r="AX259" s="241"/>
      <c r="AY259" s="241"/>
      <c r="AZ259" s="202"/>
      <c r="BC259" s="221"/>
    </row>
    <row r="260" spans="1:55" s="61" customFormat="1" ht="15" customHeight="1">
      <c r="A260" s="195"/>
      <c r="C260" s="196"/>
      <c r="D260" s="197"/>
      <c r="E260" s="463"/>
      <c r="F260" s="201"/>
      <c r="G260" s="200"/>
      <c r="H260" s="238"/>
      <c r="I260" s="202"/>
      <c r="J260" s="202"/>
      <c r="K260" s="202"/>
      <c r="L260" s="202"/>
      <c r="M260" s="202"/>
      <c r="N260" s="227"/>
      <c r="O260" s="227"/>
      <c r="P260" s="227"/>
      <c r="Q260" s="202"/>
      <c r="R260" s="202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0"/>
      <c r="AD260" s="230"/>
      <c r="AE260" s="202"/>
      <c r="AF260" s="202"/>
      <c r="AG260" s="202"/>
      <c r="AH260" s="202"/>
      <c r="AI260" s="451"/>
      <c r="AJ260" s="202"/>
      <c r="AK260" s="202"/>
      <c r="AL260" s="202"/>
      <c r="AM260" s="202"/>
      <c r="AN260" s="202"/>
      <c r="AO260" s="238"/>
      <c r="AP260" s="221"/>
      <c r="AQ260" s="202"/>
      <c r="AR260" s="202"/>
      <c r="AS260" s="202"/>
      <c r="AT260" s="202"/>
      <c r="AU260" s="353"/>
      <c r="AV260" s="241"/>
      <c r="AW260" s="241"/>
      <c r="AX260" s="241"/>
      <c r="AY260" s="241"/>
      <c r="AZ260" s="202"/>
      <c r="BC260" s="221"/>
    </row>
    <row r="261" spans="1:55" s="61" customFormat="1" ht="15" customHeight="1">
      <c r="A261" s="195"/>
      <c r="C261" s="196"/>
      <c r="D261" s="197"/>
      <c r="E261" s="463"/>
      <c r="F261" s="201"/>
      <c r="G261" s="200"/>
      <c r="H261" s="238"/>
      <c r="I261" s="202"/>
      <c r="J261" s="202"/>
      <c r="K261" s="202"/>
      <c r="L261" s="202"/>
      <c r="M261" s="202"/>
      <c r="N261" s="227"/>
      <c r="O261" s="227"/>
      <c r="P261" s="227"/>
      <c r="Q261" s="202"/>
      <c r="R261" s="202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0"/>
      <c r="AD261" s="230"/>
      <c r="AE261" s="202"/>
      <c r="AF261" s="202"/>
      <c r="AG261" s="202"/>
      <c r="AH261" s="202"/>
      <c r="AI261" s="451"/>
      <c r="AJ261" s="202"/>
      <c r="AK261" s="202"/>
      <c r="AL261" s="202"/>
      <c r="AM261" s="202"/>
      <c r="AN261" s="202"/>
      <c r="AO261" s="238"/>
      <c r="AP261" s="221"/>
      <c r="AQ261" s="202"/>
      <c r="AR261" s="202"/>
      <c r="AS261" s="202"/>
      <c r="AT261" s="202"/>
      <c r="AU261" s="353"/>
      <c r="AV261" s="241"/>
      <c r="AW261" s="241"/>
      <c r="AX261" s="241"/>
      <c r="AY261" s="241"/>
      <c r="AZ261" s="202"/>
      <c r="BC261" s="221"/>
    </row>
    <row r="262" spans="1:55" s="61" customFormat="1" ht="15" customHeight="1">
      <c r="A262" s="195"/>
      <c r="C262" s="196"/>
      <c r="D262" s="197"/>
      <c r="E262" s="463"/>
      <c r="F262" s="201"/>
      <c r="G262" s="200"/>
      <c r="H262" s="238"/>
      <c r="I262" s="202"/>
      <c r="J262" s="202"/>
      <c r="K262" s="202"/>
      <c r="L262" s="202"/>
      <c r="M262" s="202"/>
      <c r="N262" s="227"/>
      <c r="O262" s="227"/>
      <c r="P262" s="227"/>
      <c r="Q262" s="202"/>
      <c r="R262" s="202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0"/>
      <c r="AD262" s="230"/>
      <c r="AE262" s="202"/>
      <c r="AF262" s="202"/>
      <c r="AG262" s="202"/>
      <c r="AH262" s="202"/>
      <c r="AI262" s="451"/>
      <c r="AJ262" s="202"/>
      <c r="AK262" s="202"/>
      <c r="AL262" s="202"/>
      <c r="AM262" s="202"/>
      <c r="AN262" s="202"/>
      <c r="AO262" s="238"/>
      <c r="AP262" s="221"/>
      <c r="AQ262" s="202"/>
      <c r="AR262" s="202"/>
      <c r="AS262" s="202"/>
      <c r="AT262" s="202"/>
      <c r="AU262" s="353"/>
      <c r="AV262" s="241"/>
      <c r="AW262" s="241"/>
      <c r="AX262" s="241"/>
      <c r="AY262" s="241"/>
      <c r="AZ262" s="202"/>
      <c r="BC262" s="221"/>
    </row>
    <row r="263" spans="1:55" s="61" customFormat="1" ht="15" customHeight="1">
      <c r="A263" s="195"/>
      <c r="C263" s="196"/>
      <c r="D263" s="197"/>
      <c r="E263" s="463"/>
      <c r="F263" s="201"/>
      <c r="G263" s="200"/>
      <c r="H263" s="238"/>
      <c r="I263" s="202"/>
      <c r="J263" s="202"/>
      <c r="K263" s="202"/>
      <c r="L263" s="202"/>
      <c r="M263" s="202"/>
      <c r="N263" s="227"/>
      <c r="O263" s="227"/>
      <c r="P263" s="227"/>
      <c r="Q263" s="202"/>
      <c r="R263" s="202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0"/>
      <c r="AD263" s="230"/>
      <c r="AE263" s="202"/>
      <c r="AF263" s="202"/>
      <c r="AG263" s="202"/>
      <c r="AH263" s="202"/>
      <c r="AI263" s="451"/>
      <c r="AJ263" s="202"/>
      <c r="AK263" s="202"/>
      <c r="AL263" s="202"/>
      <c r="AM263" s="202"/>
      <c r="AN263" s="202"/>
      <c r="AO263" s="238"/>
      <c r="AP263" s="221"/>
      <c r="AQ263" s="202"/>
      <c r="AR263" s="202"/>
      <c r="AS263" s="202"/>
      <c r="AT263" s="202"/>
      <c r="AU263" s="353"/>
      <c r="AV263" s="241"/>
      <c r="AW263" s="241"/>
      <c r="AX263" s="241"/>
      <c r="AY263" s="241"/>
      <c r="AZ263" s="202"/>
      <c r="BC263" s="221"/>
    </row>
    <row r="264" spans="1:55" s="61" customFormat="1" ht="15" customHeight="1">
      <c r="A264" s="195"/>
      <c r="C264" s="196"/>
      <c r="D264" s="197"/>
      <c r="E264" s="463"/>
      <c r="F264" s="201"/>
      <c r="G264" s="200"/>
      <c r="H264" s="238"/>
      <c r="I264" s="202"/>
      <c r="J264" s="202"/>
      <c r="K264" s="202"/>
      <c r="L264" s="202"/>
      <c r="M264" s="202"/>
      <c r="N264" s="227"/>
      <c r="O264" s="227"/>
      <c r="P264" s="227"/>
      <c r="Q264" s="202"/>
      <c r="R264" s="202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0"/>
      <c r="AD264" s="230"/>
      <c r="AE264" s="202"/>
      <c r="AF264" s="202"/>
      <c r="AG264" s="202"/>
      <c r="AH264" s="202"/>
      <c r="AI264" s="451"/>
      <c r="AJ264" s="202"/>
      <c r="AK264" s="202"/>
      <c r="AL264" s="202"/>
      <c r="AM264" s="202"/>
      <c r="AN264" s="202"/>
      <c r="AO264" s="238"/>
      <c r="AP264" s="221"/>
      <c r="AQ264" s="202"/>
      <c r="AR264" s="202"/>
      <c r="AS264" s="202"/>
      <c r="AT264" s="202"/>
      <c r="AU264" s="353"/>
      <c r="AV264" s="241"/>
      <c r="AW264" s="241"/>
      <c r="AX264" s="241"/>
      <c r="AY264" s="241"/>
      <c r="AZ264" s="202"/>
      <c r="BC264" s="221"/>
    </row>
    <row r="265" spans="1:55" s="61" customFormat="1" ht="15" customHeight="1">
      <c r="A265" s="195"/>
      <c r="C265" s="196"/>
      <c r="D265" s="197"/>
      <c r="E265" s="463"/>
      <c r="F265" s="201"/>
      <c r="G265" s="200"/>
      <c r="H265" s="238"/>
      <c r="I265" s="202"/>
      <c r="J265" s="202"/>
      <c r="K265" s="202"/>
      <c r="L265" s="202"/>
      <c r="M265" s="202"/>
      <c r="N265" s="227"/>
      <c r="O265" s="227"/>
      <c r="P265" s="227"/>
      <c r="Q265" s="202"/>
      <c r="R265" s="202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0"/>
      <c r="AD265" s="230"/>
      <c r="AE265" s="202"/>
      <c r="AF265" s="202"/>
      <c r="AG265" s="202"/>
      <c r="AH265" s="202"/>
      <c r="AI265" s="451"/>
      <c r="AJ265" s="202"/>
      <c r="AK265" s="202"/>
      <c r="AL265" s="202"/>
      <c r="AM265" s="202"/>
      <c r="AN265" s="202"/>
      <c r="AO265" s="238"/>
      <c r="AP265" s="221"/>
      <c r="AQ265" s="202"/>
      <c r="AR265" s="202"/>
      <c r="AS265" s="202"/>
      <c r="AT265" s="202"/>
      <c r="AU265" s="353"/>
      <c r="AV265" s="241"/>
      <c r="AW265" s="241"/>
      <c r="AX265" s="241"/>
      <c r="AY265" s="241"/>
      <c r="AZ265" s="202"/>
      <c r="BC265" s="221"/>
    </row>
    <row r="266" spans="1:55" s="61" customFormat="1" ht="15" customHeight="1">
      <c r="A266" s="195"/>
      <c r="C266" s="196"/>
      <c r="D266" s="197"/>
      <c r="E266" s="463"/>
      <c r="F266" s="201"/>
      <c r="G266" s="200"/>
      <c r="H266" s="238"/>
      <c r="I266" s="202"/>
      <c r="J266" s="202"/>
      <c r="K266" s="202"/>
      <c r="L266" s="202"/>
      <c r="M266" s="202"/>
      <c r="N266" s="227"/>
      <c r="O266" s="227"/>
      <c r="P266" s="227"/>
      <c r="Q266" s="202"/>
      <c r="R266" s="202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0"/>
      <c r="AD266" s="230"/>
      <c r="AE266" s="202"/>
      <c r="AF266" s="202"/>
      <c r="AG266" s="202"/>
      <c r="AH266" s="202"/>
      <c r="AI266" s="451"/>
      <c r="AJ266" s="202"/>
      <c r="AK266" s="202"/>
      <c r="AL266" s="202"/>
      <c r="AM266" s="202"/>
      <c r="AN266" s="202"/>
      <c r="AO266" s="238"/>
      <c r="AP266" s="221"/>
      <c r="AQ266" s="202"/>
      <c r="AR266" s="202"/>
      <c r="AS266" s="202"/>
      <c r="AT266" s="202"/>
      <c r="AU266" s="353"/>
      <c r="AV266" s="241"/>
      <c r="AW266" s="241"/>
      <c r="AX266" s="241"/>
      <c r="AY266" s="241"/>
      <c r="AZ266" s="202"/>
      <c r="BC266" s="221"/>
    </row>
    <row r="267" spans="1:55" s="61" customFormat="1" ht="15" customHeight="1">
      <c r="A267" s="195"/>
      <c r="C267" s="196"/>
      <c r="D267" s="197"/>
      <c r="E267" s="463"/>
      <c r="F267" s="201"/>
      <c r="G267" s="200"/>
      <c r="H267" s="238"/>
      <c r="I267" s="202"/>
      <c r="J267" s="202"/>
      <c r="K267" s="202"/>
      <c r="L267" s="202"/>
      <c r="M267" s="202"/>
      <c r="N267" s="227"/>
      <c r="O267" s="227"/>
      <c r="P267" s="227"/>
      <c r="Q267" s="202"/>
      <c r="R267" s="202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0"/>
      <c r="AD267" s="230"/>
      <c r="AE267" s="202"/>
      <c r="AF267" s="202"/>
      <c r="AG267" s="202"/>
      <c r="AH267" s="202"/>
      <c r="AI267" s="451"/>
      <c r="AJ267" s="202"/>
      <c r="AK267" s="202"/>
      <c r="AL267" s="202"/>
      <c r="AM267" s="202"/>
      <c r="AN267" s="202"/>
      <c r="AO267" s="238"/>
      <c r="AP267" s="221"/>
      <c r="AQ267" s="202"/>
      <c r="AR267" s="202"/>
      <c r="AS267" s="202"/>
      <c r="AT267" s="202"/>
      <c r="AU267" s="353"/>
      <c r="AV267" s="241"/>
      <c r="AW267" s="241"/>
      <c r="AX267" s="241"/>
      <c r="AY267" s="241"/>
      <c r="AZ267" s="202"/>
      <c r="BC267" s="221"/>
    </row>
    <row r="268" spans="1:55" s="61" customFormat="1" ht="15" customHeight="1">
      <c r="A268" s="195"/>
      <c r="C268" s="196"/>
      <c r="D268" s="197"/>
      <c r="E268" s="463"/>
      <c r="F268" s="201"/>
      <c r="G268" s="200"/>
      <c r="H268" s="238"/>
      <c r="I268" s="202"/>
      <c r="J268" s="202"/>
      <c r="K268" s="202"/>
      <c r="L268" s="202"/>
      <c r="M268" s="202"/>
      <c r="N268" s="227"/>
      <c r="O268" s="227"/>
      <c r="P268" s="227"/>
      <c r="Q268" s="202"/>
      <c r="R268" s="202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0"/>
      <c r="AD268" s="230"/>
      <c r="AE268" s="202"/>
      <c r="AF268" s="202"/>
      <c r="AG268" s="202"/>
      <c r="AH268" s="202"/>
      <c r="AI268" s="451"/>
      <c r="AJ268" s="202"/>
      <c r="AK268" s="202"/>
      <c r="AL268" s="202"/>
      <c r="AM268" s="202"/>
      <c r="AN268" s="202"/>
      <c r="AO268" s="238"/>
      <c r="AP268" s="221"/>
      <c r="AQ268" s="202"/>
      <c r="AR268" s="202"/>
      <c r="AS268" s="202"/>
      <c r="AT268" s="202"/>
      <c r="AU268" s="353"/>
      <c r="AV268" s="241"/>
      <c r="AW268" s="241"/>
      <c r="AX268" s="241"/>
      <c r="AY268" s="241"/>
      <c r="AZ268" s="202"/>
      <c r="BC268" s="221"/>
    </row>
    <row r="269" spans="1:55" s="61" customFormat="1" ht="15" customHeight="1">
      <c r="A269" s="195"/>
      <c r="C269" s="196"/>
      <c r="D269" s="197"/>
      <c r="E269" s="463"/>
      <c r="F269" s="201"/>
      <c r="G269" s="200"/>
      <c r="H269" s="238"/>
      <c r="I269" s="202"/>
      <c r="J269" s="202"/>
      <c r="K269" s="202"/>
      <c r="L269" s="202"/>
      <c r="M269" s="202"/>
      <c r="N269" s="227"/>
      <c r="O269" s="227"/>
      <c r="P269" s="227"/>
      <c r="Q269" s="202"/>
      <c r="R269" s="202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0"/>
      <c r="AD269" s="230"/>
      <c r="AE269" s="202"/>
      <c r="AF269" s="202"/>
      <c r="AG269" s="202"/>
      <c r="AH269" s="202"/>
      <c r="AI269" s="451"/>
      <c r="AJ269" s="202"/>
      <c r="AK269" s="202"/>
      <c r="AL269" s="202"/>
      <c r="AM269" s="202"/>
      <c r="AN269" s="202"/>
      <c r="AO269" s="238"/>
      <c r="AP269" s="221"/>
      <c r="AQ269" s="202"/>
      <c r="AR269" s="202"/>
      <c r="AS269" s="202"/>
      <c r="AT269" s="202"/>
      <c r="AU269" s="353"/>
      <c r="AV269" s="241"/>
      <c r="AW269" s="241"/>
      <c r="AX269" s="241"/>
      <c r="AY269" s="241"/>
      <c r="AZ269" s="202"/>
      <c r="BC269" s="221"/>
    </row>
    <row r="270" spans="1:55" s="61" customFormat="1" ht="15" customHeight="1">
      <c r="A270" s="195"/>
      <c r="C270" s="196"/>
      <c r="D270" s="197"/>
      <c r="E270" s="463"/>
      <c r="F270" s="201"/>
      <c r="G270" s="200"/>
      <c r="H270" s="238"/>
      <c r="I270" s="202"/>
      <c r="J270" s="202"/>
      <c r="K270" s="202"/>
      <c r="L270" s="202"/>
      <c r="M270" s="202"/>
      <c r="N270" s="227"/>
      <c r="O270" s="227"/>
      <c r="P270" s="227"/>
      <c r="Q270" s="202"/>
      <c r="R270" s="202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0"/>
      <c r="AD270" s="230"/>
      <c r="AE270" s="202"/>
      <c r="AF270" s="202"/>
      <c r="AG270" s="202"/>
      <c r="AH270" s="202"/>
      <c r="AI270" s="451"/>
      <c r="AJ270" s="202"/>
      <c r="AK270" s="202"/>
      <c r="AL270" s="202"/>
      <c r="AM270" s="202"/>
      <c r="AN270" s="202"/>
      <c r="AO270" s="238"/>
      <c r="AP270" s="221"/>
      <c r="AQ270" s="202"/>
      <c r="AR270" s="202"/>
      <c r="AS270" s="202"/>
      <c r="AT270" s="202"/>
      <c r="AU270" s="353"/>
      <c r="AV270" s="241"/>
      <c r="AW270" s="241"/>
      <c r="AX270" s="241"/>
      <c r="AY270" s="241"/>
      <c r="AZ270" s="202"/>
      <c r="BC270" s="221"/>
    </row>
    <row r="271" spans="1:55" s="61" customFormat="1" ht="15" customHeight="1">
      <c r="A271" s="195"/>
      <c r="C271" s="196"/>
      <c r="D271" s="197"/>
      <c r="E271" s="463"/>
      <c r="F271" s="201"/>
      <c r="G271" s="200"/>
      <c r="H271" s="238"/>
      <c r="I271" s="202"/>
      <c r="J271" s="202"/>
      <c r="K271" s="202"/>
      <c r="L271" s="202"/>
      <c r="M271" s="202"/>
      <c r="N271" s="227"/>
      <c r="O271" s="227"/>
      <c r="P271" s="227"/>
      <c r="Q271" s="202"/>
      <c r="R271" s="202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0"/>
      <c r="AD271" s="230"/>
      <c r="AE271" s="202"/>
      <c r="AF271" s="202"/>
      <c r="AG271" s="202"/>
      <c r="AH271" s="202"/>
      <c r="AI271" s="451"/>
      <c r="AJ271" s="202"/>
      <c r="AK271" s="202"/>
      <c r="AL271" s="202"/>
      <c r="AM271" s="202"/>
      <c r="AN271" s="202"/>
      <c r="AO271" s="238"/>
      <c r="AP271" s="221"/>
      <c r="AQ271" s="202"/>
      <c r="AR271" s="202"/>
      <c r="AS271" s="202"/>
      <c r="AT271" s="202"/>
      <c r="AU271" s="353"/>
      <c r="AV271" s="241"/>
      <c r="AW271" s="241"/>
      <c r="AX271" s="241"/>
      <c r="AY271" s="241"/>
      <c r="AZ271" s="202"/>
      <c r="BC271" s="221"/>
    </row>
    <row r="272" spans="1:55" s="61" customFormat="1" ht="15" customHeight="1">
      <c r="A272" s="195"/>
      <c r="C272" s="196"/>
      <c r="D272" s="197"/>
      <c r="E272" s="463"/>
      <c r="F272" s="201"/>
      <c r="G272" s="200"/>
      <c r="H272" s="238"/>
      <c r="I272" s="202"/>
      <c r="J272" s="202"/>
      <c r="K272" s="202"/>
      <c r="L272" s="202"/>
      <c r="M272" s="202"/>
      <c r="N272" s="227"/>
      <c r="O272" s="227"/>
      <c r="P272" s="227"/>
      <c r="Q272" s="202"/>
      <c r="R272" s="202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0"/>
      <c r="AD272" s="230"/>
      <c r="AE272" s="202"/>
      <c r="AF272" s="202"/>
      <c r="AG272" s="202"/>
      <c r="AH272" s="202"/>
      <c r="AI272" s="451"/>
      <c r="AJ272" s="202"/>
      <c r="AK272" s="202"/>
      <c r="AL272" s="202"/>
      <c r="AM272" s="202"/>
      <c r="AN272" s="202"/>
      <c r="AO272" s="238"/>
      <c r="AP272" s="221"/>
      <c r="AQ272" s="202"/>
      <c r="AR272" s="202"/>
      <c r="AS272" s="202"/>
      <c r="AT272" s="202"/>
      <c r="AU272" s="353"/>
      <c r="AV272" s="241"/>
      <c r="AW272" s="241"/>
      <c r="AX272" s="241"/>
      <c r="AY272" s="241"/>
      <c r="AZ272" s="202"/>
      <c r="BC272" s="221"/>
    </row>
    <row r="273" spans="1:55" s="61" customFormat="1" ht="15" customHeight="1">
      <c r="A273" s="195"/>
      <c r="C273" s="196"/>
      <c r="D273" s="197"/>
      <c r="E273" s="463"/>
      <c r="F273" s="201"/>
      <c r="G273" s="200"/>
      <c r="H273" s="238"/>
      <c r="I273" s="202"/>
      <c r="J273" s="202"/>
      <c r="K273" s="202"/>
      <c r="L273" s="202"/>
      <c r="M273" s="202"/>
      <c r="N273" s="227"/>
      <c r="O273" s="227"/>
      <c r="P273" s="227"/>
      <c r="Q273" s="202"/>
      <c r="R273" s="202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0"/>
      <c r="AD273" s="230"/>
      <c r="AE273" s="202"/>
      <c r="AF273" s="202"/>
      <c r="AG273" s="202"/>
      <c r="AH273" s="202"/>
      <c r="AI273" s="451"/>
      <c r="AJ273" s="202"/>
      <c r="AK273" s="202"/>
      <c r="AL273" s="202"/>
      <c r="AM273" s="202"/>
      <c r="AN273" s="202"/>
      <c r="AO273" s="238"/>
      <c r="AP273" s="221"/>
      <c r="AQ273" s="202"/>
      <c r="AR273" s="202"/>
      <c r="AS273" s="202"/>
      <c r="AT273" s="202"/>
      <c r="AU273" s="353"/>
      <c r="AV273" s="241"/>
      <c r="AW273" s="241"/>
      <c r="AX273" s="241"/>
      <c r="AY273" s="241"/>
      <c r="AZ273" s="202"/>
      <c r="BC273" s="221"/>
    </row>
    <row r="274" spans="1:55" s="61" customFormat="1" ht="15" customHeight="1">
      <c r="A274" s="195"/>
      <c r="C274" s="196"/>
      <c r="D274" s="197"/>
      <c r="E274" s="463"/>
      <c r="F274" s="201"/>
      <c r="G274" s="200"/>
      <c r="H274" s="238"/>
      <c r="I274" s="202"/>
      <c r="J274" s="202"/>
      <c r="K274" s="202"/>
      <c r="L274" s="202"/>
      <c r="M274" s="202"/>
      <c r="N274" s="227"/>
      <c r="O274" s="227"/>
      <c r="P274" s="227"/>
      <c r="Q274" s="202"/>
      <c r="R274" s="202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0"/>
      <c r="AD274" s="230"/>
      <c r="AE274" s="202"/>
      <c r="AF274" s="202"/>
      <c r="AG274" s="202"/>
      <c r="AH274" s="202"/>
      <c r="AI274" s="451"/>
      <c r="AJ274" s="202"/>
      <c r="AK274" s="202"/>
      <c r="AL274" s="202"/>
      <c r="AM274" s="202"/>
      <c r="AN274" s="202"/>
      <c r="AO274" s="238"/>
      <c r="AP274" s="221"/>
      <c r="AQ274" s="202"/>
      <c r="AR274" s="202"/>
      <c r="AS274" s="202"/>
      <c r="AT274" s="202"/>
      <c r="AU274" s="353"/>
      <c r="AV274" s="241"/>
      <c r="AW274" s="241"/>
      <c r="AX274" s="241"/>
      <c r="AY274" s="241"/>
      <c r="AZ274" s="202"/>
      <c r="BC274" s="221"/>
    </row>
    <row r="275" spans="1:55" s="61" customFormat="1" ht="15" customHeight="1">
      <c r="A275" s="195"/>
      <c r="C275" s="196"/>
      <c r="D275" s="197"/>
      <c r="E275" s="463"/>
      <c r="F275" s="201"/>
      <c r="G275" s="200"/>
      <c r="H275" s="238"/>
      <c r="I275" s="202"/>
      <c r="J275" s="202"/>
      <c r="K275" s="202"/>
      <c r="L275" s="202"/>
      <c r="M275" s="202"/>
      <c r="N275" s="227"/>
      <c r="O275" s="227"/>
      <c r="P275" s="227"/>
      <c r="Q275" s="202"/>
      <c r="R275" s="202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0"/>
      <c r="AD275" s="230"/>
      <c r="AE275" s="202"/>
      <c r="AF275" s="202"/>
      <c r="AG275" s="202"/>
      <c r="AH275" s="202"/>
      <c r="AI275" s="451"/>
      <c r="AJ275" s="202"/>
      <c r="AK275" s="202"/>
      <c r="AL275" s="202"/>
      <c r="AM275" s="202"/>
      <c r="AN275" s="202"/>
      <c r="AO275" s="238"/>
      <c r="AP275" s="221"/>
      <c r="AQ275" s="202"/>
      <c r="AR275" s="202"/>
      <c r="AS275" s="202"/>
      <c r="AT275" s="202"/>
      <c r="AU275" s="353"/>
      <c r="AV275" s="241"/>
      <c r="AW275" s="241"/>
      <c r="AX275" s="241"/>
      <c r="AY275" s="241"/>
      <c r="AZ275" s="202"/>
      <c r="BC275" s="221"/>
    </row>
    <row r="276" spans="1:55" s="61" customFormat="1" ht="15" customHeight="1">
      <c r="A276" s="195"/>
      <c r="C276" s="196"/>
      <c r="D276" s="197"/>
      <c r="E276" s="463"/>
      <c r="F276" s="201"/>
      <c r="G276" s="200"/>
      <c r="H276" s="238"/>
      <c r="I276" s="202"/>
      <c r="J276" s="202"/>
      <c r="K276" s="202"/>
      <c r="L276" s="202"/>
      <c r="M276" s="202"/>
      <c r="N276" s="227"/>
      <c r="O276" s="227"/>
      <c r="P276" s="227"/>
      <c r="Q276" s="202"/>
      <c r="R276" s="202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0"/>
      <c r="AD276" s="230"/>
      <c r="AE276" s="202"/>
      <c r="AF276" s="202"/>
      <c r="AG276" s="202"/>
      <c r="AH276" s="202"/>
      <c r="AI276" s="451"/>
      <c r="AJ276" s="202"/>
      <c r="AK276" s="202"/>
      <c r="AL276" s="202"/>
      <c r="AM276" s="202"/>
      <c r="AN276" s="202"/>
      <c r="AO276" s="238"/>
      <c r="AP276" s="221"/>
      <c r="AQ276" s="202"/>
      <c r="AR276" s="202"/>
      <c r="AS276" s="202"/>
      <c r="AT276" s="202"/>
      <c r="AU276" s="353"/>
      <c r="AV276" s="241"/>
      <c r="AW276" s="241"/>
      <c r="AX276" s="241"/>
      <c r="AY276" s="241"/>
      <c r="AZ276" s="202"/>
      <c r="BC276" s="221"/>
    </row>
    <row r="277" spans="1:55" s="61" customFormat="1" ht="15" customHeight="1">
      <c r="A277" s="195"/>
      <c r="C277" s="196"/>
      <c r="D277" s="197"/>
      <c r="E277" s="463"/>
      <c r="F277" s="201"/>
      <c r="G277" s="200"/>
      <c r="H277" s="238"/>
      <c r="I277" s="202"/>
      <c r="J277" s="202"/>
      <c r="K277" s="202"/>
      <c r="L277" s="202"/>
      <c r="M277" s="202"/>
      <c r="N277" s="227"/>
      <c r="O277" s="227"/>
      <c r="P277" s="227"/>
      <c r="Q277" s="202"/>
      <c r="R277" s="202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0"/>
      <c r="AD277" s="230"/>
      <c r="AE277" s="202"/>
      <c r="AF277" s="202"/>
      <c r="AG277" s="202"/>
      <c r="AH277" s="202"/>
      <c r="AI277" s="451"/>
      <c r="AJ277" s="202"/>
      <c r="AK277" s="202"/>
      <c r="AL277" s="202"/>
      <c r="AM277" s="202"/>
      <c r="AN277" s="202"/>
      <c r="AO277" s="238"/>
      <c r="AP277" s="221"/>
      <c r="AQ277" s="202"/>
      <c r="AR277" s="202"/>
      <c r="AS277" s="202"/>
      <c r="AT277" s="202"/>
      <c r="AU277" s="353"/>
      <c r="AV277" s="241"/>
      <c r="AW277" s="241"/>
      <c r="AX277" s="241"/>
      <c r="AY277" s="241"/>
      <c r="AZ277" s="202"/>
      <c r="BC277" s="221"/>
    </row>
    <row r="278" spans="1:55" s="61" customFormat="1" ht="15" customHeight="1">
      <c r="A278" s="195"/>
      <c r="C278" s="196"/>
      <c r="D278" s="197"/>
      <c r="E278" s="463"/>
      <c r="F278" s="201"/>
      <c r="G278" s="200"/>
      <c r="H278" s="238"/>
      <c r="I278" s="202"/>
      <c r="J278" s="202"/>
      <c r="K278" s="202"/>
      <c r="L278" s="202"/>
      <c r="M278" s="202"/>
      <c r="N278" s="227"/>
      <c r="O278" s="227"/>
      <c r="P278" s="227"/>
      <c r="Q278" s="202"/>
      <c r="R278" s="202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0"/>
      <c r="AD278" s="230"/>
      <c r="AE278" s="202"/>
      <c r="AF278" s="202"/>
      <c r="AG278" s="202"/>
      <c r="AH278" s="202"/>
      <c r="AI278" s="451"/>
      <c r="AJ278" s="202"/>
      <c r="AK278" s="202"/>
      <c r="AL278" s="202"/>
      <c r="AM278" s="202"/>
      <c r="AN278" s="202"/>
      <c r="AO278" s="238"/>
      <c r="AP278" s="221"/>
      <c r="AQ278" s="202"/>
      <c r="AR278" s="202"/>
      <c r="AS278" s="202"/>
      <c r="AT278" s="202"/>
      <c r="AU278" s="353"/>
      <c r="AV278" s="241"/>
      <c r="AW278" s="241"/>
      <c r="AX278" s="241"/>
      <c r="AY278" s="241"/>
      <c r="AZ278" s="202"/>
      <c r="BC278" s="221"/>
    </row>
    <row r="279" spans="1:55" s="61" customFormat="1" ht="15" customHeight="1">
      <c r="A279" s="195"/>
      <c r="C279" s="196"/>
      <c r="D279" s="197"/>
      <c r="E279" s="463"/>
      <c r="F279" s="201"/>
      <c r="G279" s="200"/>
      <c r="H279" s="238"/>
      <c r="I279" s="202"/>
      <c r="J279" s="202"/>
      <c r="K279" s="202"/>
      <c r="L279" s="202"/>
      <c r="M279" s="202"/>
      <c r="N279" s="227"/>
      <c r="O279" s="227"/>
      <c r="P279" s="227"/>
      <c r="Q279" s="202"/>
      <c r="R279" s="202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0"/>
      <c r="AD279" s="230"/>
      <c r="AE279" s="202"/>
      <c r="AF279" s="202"/>
      <c r="AG279" s="202"/>
      <c r="AH279" s="202"/>
      <c r="AI279" s="451"/>
      <c r="AJ279" s="202"/>
      <c r="AK279" s="202"/>
      <c r="AL279" s="202"/>
      <c r="AM279" s="202"/>
      <c r="AN279" s="202"/>
      <c r="AO279" s="238"/>
      <c r="AP279" s="221"/>
      <c r="AQ279" s="202"/>
      <c r="AR279" s="202"/>
      <c r="AS279" s="202"/>
      <c r="AT279" s="202"/>
      <c r="AU279" s="353"/>
      <c r="AV279" s="241"/>
      <c r="AW279" s="241"/>
      <c r="AX279" s="241"/>
      <c r="AY279" s="241"/>
      <c r="AZ279" s="202"/>
      <c r="BC279" s="221"/>
    </row>
    <row r="280" spans="1:55" s="61" customFormat="1" ht="15" customHeight="1">
      <c r="A280" s="195"/>
      <c r="C280" s="196"/>
      <c r="D280" s="197"/>
      <c r="E280" s="463"/>
      <c r="F280" s="201"/>
      <c r="G280" s="200"/>
      <c r="H280" s="238"/>
      <c r="I280" s="202"/>
      <c r="J280" s="202"/>
      <c r="K280" s="202"/>
      <c r="L280" s="202"/>
      <c r="M280" s="202"/>
      <c r="N280" s="227"/>
      <c r="O280" s="227"/>
      <c r="P280" s="227"/>
      <c r="Q280" s="202"/>
      <c r="R280" s="202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0"/>
      <c r="AD280" s="230"/>
      <c r="AE280" s="202"/>
      <c r="AF280" s="202"/>
      <c r="AG280" s="202"/>
      <c r="AH280" s="202"/>
      <c r="AI280" s="451"/>
      <c r="AJ280" s="202"/>
      <c r="AK280" s="202"/>
      <c r="AL280" s="202"/>
      <c r="AM280" s="202"/>
      <c r="AN280" s="202"/>
      <c r="AO280" s="238"/>
      <c r="AP280" s="221"/>
      <c r="AQ280" s="202"/>
      <c r="AR280" s="202"/>
      <c r="AS280" s="202"/>
      <c r="AT280" s="202"/>
      <c r="AU280" s="353"/>
      <c r="AV280" s="241"/>
      <c r="AW280" s="241"/>
      <c r="AX280" s="241"/>
      <c r="AY280" s="241"/>
      <c r="AZ280" s="202"/>
      <c r="BC280" s="221"/>
    </row>
    <row r="281" spans="1:55" s="61" customFormat="1" ht="15" customHeight="1">
      <c r="A281" s="195"/>
      <c r="C281" s="196"/>
      <c r="D281" s="197"/>
      <c r="E281" s="463"/>
      <c r="F281" s="201"/>
      <c r="G281" s="200"/>
      <c r="H281" s="238"/>
      <c r="I281" s="202"/>
      <c r="J281" s="202"/>
      <c r="K281" s="202"/>
      <c r="L281" s="202"/>
      <c r="M281" s="202"/>
      <c r="N281" s="227"/>
      <c r="O281" s="227"/>
      <c r="P281" s="227"/>
      <c r="Q281" s="202"/>
      <c r="R281" s="202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0"/>
      <c r="AD281" s="230"/>
      <c r="AE281" s="202"/>
      <c r="AF281" s="202"/>
      <c r="AG281" s="202"/>
      <c r="AH281" s="202"/>
      <c r="AI281" s="451"/>
      <c r="AJ281" s="202"/>
      <c r="AK281" s="202"/>
      <c r="AL281" s="202"/>
      <c r="AM281" s="202"/>
      <c r="AN281" s="202"/>
      <c r="AO281" s="238"/>
      <c r="AP281" s="221"/>
      <c r="AQ281" s="202"/>
      <c r="AR281" s="202"/>
      <c r="AS281" s="202"/>
      <c r="AT281" s="202"/>
      <c r="AU281" s="353"/>
      <c r="AV281" s="241"/>
      <c r="AW281" s="241"/>
      <c r="AX281" s="241"/>
      <c r="AY281" s="241"/>
      <c r="AZ281" s="202"/>
      <c r="BC281" s="221"/>
    </row>
    <row r="282" spans="1:55" s="61" customFormat="1" ht="15" customHeight="1">
      <c r="A282" s="195"/>
      <c r="C282" s="196"/>
      <c r="D282" s="197"/>
      <c r="E282" s="463"/>
      <c r="F282" s="201"/>
      <c r="G282" s="200"/>
      <c r="H282" s="238"/>
      <c r="I282" s="202"/>
      <c r="J282" s="202"/>
      <c r="K282" s="202"/>
      <c r="L282" s="202"/>
      <c r="M282" s="202"/>
      <c r="N282" s="227"/>
      <c r="O282" s="227"/>
      <c r="P282" s="227"/>
      <c r="Q282" s="202"/>
      <c r="R282" s="202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0"/>
      <c r="AD282" s="230"/>
      <c r="AE282" s="202"/>
      <c r="AF282" s="202"/>
      <c r="AG282" s="202"/>
      <c r="AH282" s="202"/>
      <c r="AI282" s="451"/>
      <c r="AJ282" s="202"/>
      <c r="AK282" s="202"/>
      <c r="AL282" s="202"/>
      <c r="AM282" s="202"/>
      <c r="AN282" s="202"/>
      <c r="AO282" s="238"/>
      <c r="AP282" s="221"/>
      <c r="AQ282" s="202"/>
      <c r="AR282" s="202"/>
      <c r="AS282" s="202"/>
      <c r="AT282" s="202"/>
      <c r="AU282" s="353"/>
      <c r="AV282" s="241"/>
      <c r="AW282" s="241"/>
      <c r="AX282" s="241"/>
      <c r="AY282" s="241"/>
      <c r="AZ282" s="202"/>
      <c r="BC282" s="221"/>
    </row>
    <row r="283" spans="1:55" s="61" customFormat="1" ht="15" customHeight="1">
      <c r="A283" s="195"/>
      <c r="C283" s="196"/>
      <c r="D283" s="197"/>
      <c r="E283" s="463"/>
      <c r="F283" s="201"/>
      <c r="G283" s="200"/>
      <c r="H283" s="238"/>
      <c r="I283" s="202"/>
      <c r="J283" s="202"/>
      <c r="K283" s="202"/>
      <c r="L283" s="202"/>
      <c r="M283" s="202"/>
      <c r="N283" s="227"/>
      <c r="O283" s="227"/>
      <c r="P283" s="227"/>
      <c r="Q283" s="202"/>
      <c r="R283" s="202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0"/>
      <c r="AD283" s="230"/>
      <c r="AE283" s="202"/>
      <c r="AF283" s="202"/>
      <c r="AG283" s="202"/>
      <c r="AH283" s="202"/>
      <c r="AI283" s="451"/>
      <c r="AJ283" s="202"/>
      <c r="AK283" s="202"/>
      <c r="AL283" s="202"/>
      <c r="AM283" s="202"/>
      <c r="AN283" s="202"/>
      <c r="AO283" s="238"/>
      <c r="AP283" s="221"/>
      <c r="AQ283" s="202"/>
      <c r="AR283" s="202"/>
      <c r="AS283" s="202"/>
      <c r="AT283" s="202"/>
      <c r="AU283" s="353"/>
      <c r="AV283" s="241"/>
      <c r="AW283" s="241"/>
      <c r="AX283" s="241"/>
      <c r="AY283" s="241"/>
      <c r="AZ283" s="202"/>
      <c r="BC283" s="221"/>
    </row>
    <row r="284" spans="1:55" s="61" customFormat="1" ht="15" customHeight="1">
      <c r="A284" s="195"/>
      <c r="C284" s="196"/>
      <c r="D284" s="197"/>
      <c r="E284" s="463"/>
      <c r="F284" s="201"/>
      <c r="G284" s="200"/>
      <c r="H284" s="238"/>
      <c r="I284" s="202"/>
      <c r="J284" s="202"/>
      <c r="K284" s="202"/>
      <c r="L284" s="202"/>
      <c r="M284" s="202"/>
      <c r="N284" s="227"/>
      <c r="O284" s="227"/>
      <c r="P284" s="227"/>
      <c r="Q284" s="202"/>
      <c r="R284" s="202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0"/>
      <c r="AD284" s="230"/>
      <c r="AE284" s="202"/>
      <c r="AF284" s="202"/>
      <c r="AG284" s="202"/>
      <c r="AH284" s="202"/>
      <c r="AI284" s="451"/>
      <c r="AJ284" s="202"/>
      <c r="AK284" s="202"/>
      <c r="AL284" s="202"/>
      <c r="AM284" s="202"/>
      <c r="AN284" s="202"/>
      <c r="AO284" s="238"/>
      <c r="AP284" s="221"/>
      <c r="AQ284" s="202"/>
      <c r="AR284" s="202"/>
      <c r="AS284" s="202"/>
      <c r="AT284" s="202"/>
      <c r="AU284" s="353"/>
      <c r="AV284" s="241"/>
      <c r="AW284" s="241"/>
      <c r="AX284" s="241"/>
      <c r="AY284" s="241"/>
      <c r="AZ284" s="202"/>
      <c r="BC284" s="221"/>
    </row>
    <row r="285" spans="1:55" s="61" customFormat="1" ht="15" customHeight="1">
      <c r="A285" s="195"/>
      <c r="C285" s="196"/>
      <c r="D285" s="197"/>
      <c r="E285" s="463"/>
      <c r="F285" s="201"/>
      <c r="G285" s="200"/>
      <c r="H285" s="238"/>
      <c r="I285" s="202"/>
      <c r="J285" s="202"/>
      <c r="K285" s="202"/>
      <c r="L285" s="202"/>
      <c r="M285" s="202"/>
      <c r="N285" s="227"/>
      <c r="O285" s="227"/>
      <c r="P285" s="227"/>
      <c r="Q285" s="202"/>
      <c r="R285" s="202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0"/>
      <c r="AD285" s="230"/>
      <c r="AE285" s="202"/>
      <c r="AF285" s="202"/>
      <c r="AG285" s="202"/>
      <c r="AH285" s="202"/>
      <c r="AI285" s="451"/>
      <c r="AJ285" s="202"/>
      <c r="AK285" s="202"/>
      <c r="AL285" s="202"/>
      <c r="AM285" s="202"/>
      <c r="AN285" s="202"/>
      <c r="AO285" s="238"/>
      <c r="AP285" s="221"/>
      <c r="AQ285" s="202"/>
      <c r="AR285" s="202"/>
      <c r="AS285" s="202"/>
      <c r="AT285" s="202"/>
      <c r="AU285" s="353"/>
      <c r="AV285" s="241"/>
      <c r="AW285" s="241"/>
      <c r="AX285" s="241"/>
      <c r="AY285" s="241"/>
      <c r="AZ285" s="202"/>
      <c r="BC285" s="221"/>
    </row>
    <row r="286" spans="1:55" s="61" customFormat="1" ht="15" customHeight="1">
      <c r="A286" s="195"/>
      <c r="C286" s="196"/>
      <c r="D286" s="197"/>
      <c r="E286" s="463"/>
      <c r="F286" s="201"/>
      <c r="G286" s="200"/>
      <c r="H286" s="238"/>
      <c r="I286" s="202"/>
      <c r="J286" s="202"/>
      <c r="K286" s="202"/>
      <c r="L286" s="202"/>
      <c r="M286" s="202"/>
      <c r="N286" s="227"/>
      <c r="O286" s="227"/>
      <c r="P286" s="227"/>
      <c r="Q286" s="202"/>
      <c r="R286" s="202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0"/>
      <c r="AD286" s="230"/>
      <c r="AE286" s="202"/>
      <c r="AF286" s="202"/>
      <c r="AG286" s="202"/>
      <c r="AH286" s="202"/>
      <c r="AI286" s="451"/>
      <c r="AJ286" s="202"/>
      <c r="AK286" s="202"/>
      <c r="AL286" s="202"/>
      <c r="AM286" s="202"/>
      <c r="AN286" s="202"/>
      <c r="AO286" s="238"/>
      <c r="AP286" s="221"/>
      <c r="AQ286" s="202"/>
      <c r="AR286" s="202"/>
      <c r="AS286" s="202"/>
      <c r="AT286" s="202"/>
      <c r="AU286" s="353"/>
      <c r="AV286" s="241"/>
      <c r="AW286" s="241"/>
      <c r="AX286" s="241"/>
      <c r="AY286" s="241"/>
      <c r="AZ286" s="202"/>
      <c r="BC286" s="221"/>
    </row>
    <row r="287" spans="1:55" s="61" customFormat="1" ht="15" customHeight="1">
      <c r="A287" s="195"/>
      <c r="C287" s="196"/>
      <c r="D287" s="197"/>
      <c r="E287" s="463"/>
      <c r="F287" s="201"/>
      <c r="G287" s="200"/>
      <c r="H287" s="238"/>
      <c r="I287" s="202"/>
      <c r="J287" s="202"/>
      <c r="K287" s="202"/>
      <c r="L287" s="202"/>
      <c r="M287" s="202"/>
      <c r="N287" s="227"/>
      <c r="O287" s="227"/>
      <c r="P287" s="227"/>
      <c r="Q287" s="202"/>
      <c r="R287" s="202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0"/>
      <c r="AD287" s="230"/>
      <c r="AE287" s="202"/>
      <c r="AF287" s="202"/>
      <c r="AG287" s="202"/>
      <c r="AH287" s="202"/>
      <c r="AI287" s="451"/>
      <c r="AJ287" s="202"/>
      <c r="AK287" s="202"/>
      <c r="AL287" s="202"/>
      <c r="AM287" s="202"/>
      <c r="AN287" s="202"/>
      <c r="AO287" s="238"/>
      <c r="AP287" s="221"/>
      <c r="AQ287" s="202"/>
      <c r="AR287" s="202"/>
      <c r="AS287" s="202"/>
      <c r="AT287" s="202"/>
      <c r="AU287" s="353"/>
      <c r="AV287" s="241"/>
      <c r="AW287" s="241"/>
      <c r="AX287" s="241"/>
      <c r="AY287" s="241"/>
      <c r="AZ287" s="202"/>
      <c r="BC287" s="221"/>
    </row>
    <row r="288" spans="1:55" s="61" customFormat="1" ht="15" customHeight="1">
      <c r="A288" s="195"/>
      <c r="C288" s="196"/>
      <c r="D288" s="197"/>
      <c r="E288" s="463"/>
      <c r="F288" s="201"/>
      <c r="G288" s="200"/>
      <c r="H288" s="238"/>
      <c r="I288" s="202"/>
      <c r="J288" s="202"/>
      <c r="K288" s="202"/>
      <c r="L288" s="202"/>
      <c r="M288" s="202"/>
      <c r="N288" s="227"/>
      <c r="O288" s="227"/>
      <c r="P288" s="227"/>
      <c r="Q288" s="202"/>
      <c r="R288" s="202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0"/>
      <c r="AD288" s="230"/>
      <c r="AE288" s="202"/>
      <c r="AF288" s="202"/>
      <c r="AG288" s="202"/>
      <c r="AH288" s="202"/>
      <c r="AI288" s="451"/>
      <c r="AJ288" s="202"/>
      <c r="AK288" s="202"/>
      <c r="AL288" s="202"/>
      <c r="AM288" s="202"/>
      <c r="AN288" s="202"/>
      <c r="AO288" s="238"/>
      <c r="AP288" s="221"/>
      <c r="AQ288" s="202"/>
      <c r="AR288" s="202"/>
      <c r="AS288" s="202"/>
      <c r="AT288" s="202"/>
      <c r="AU288" s="353"/>
      <c r="AV288" s="241"/>
      <c r="AW288" s="241"/>
      <c r="AX288" s="241"/>
      <c r="AY288" s="241"/>
      <c r="AZ288" s="202"/>
      <c r="BC288" s="221"/>
    </row>
    <row r="289" spans="1:55" s="61" customFormat="1" ht="15" customHeight="1">
      <c r="A289" s="195"/>
      <c r="C289" s="196"/>
      <c r="D289" s="197"/>
      <c r="E289" s="463"/>
      <c r="F289" s="201"/>
      <c r="G289" s="200"/>
      <c r="H289" s="238"/>
      <c r="I289" s="202"/>
      <c r="J289" s="202"/>
      <c r="K289" s="202"/>
      <c r="L289" s="202"/>
      <c r="M289" s="202"/>
      <c r="N289" s="227"/>
      <c r="O289" s="227"/>
      <c r="P289" s="227"/>
      <c r="Q289" s="202"/>
      <c r="R289" s="202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0"/>
      <c r="AD289" s="230"/>
      <c r="AE289" s="202"/>
      <c r="AF289" s="202"/>
      <c r="AG289" s="202"/>
      <c r="AH289" s="202"/>
      <c r="AI289" s="451"/>
      <c r="AJ289" s="202"/>
      <c r="AK289" s="202"/>
      <c r="AL289" s="202"/>
      <c r="AM289" s="202"/>
      <c r="AN289" s="202"/>
      <c r="AO289" s="238"/>
      <c r="AP289" s="221"/>
      <c r="AQ289" s="202"/>
      <c r="AR289" s="202"/>
      <c r="AS289" s="202"/>
      <c r="AT289" s="202"/>
      <c r="AU289" s="353"/>
      <c r="AV289" s="241"/>
      <c r="AW289" s="241"/>
      <c r="AX289" s="241"/>
      <c r="AY289" s="241"/>
      <c r="AZ289" s="202"/>
      <c r="BC289" s="221"/>
    </row>
    <row r="290" spans="1:55" s="61" customFormat="1" ht="15" customHeight="1">
      <c r="A290" s="195"/>
      <c r="C290" s="196"/>
      <c r="D290" s="197"/>
      <c r="E290" s="463"/>
      <c r="F290" s="201"/>
      <c r="G290" s="200"/>
      <c r="H290" s="238"/>
      <c r="I290" s="202"/>
      <c r="J290" s="202"/>
      <c r="K290" s="202"/>
      <c r="L290" s="202"/>
      <c r="M290" s="202"/>
      <c r="N290" s="227"/>
      <c r="O290" s="227"/>
      <c r="P290" s="227"/>
      <c r="Q290" s="202"/>
      <c r="R290" s="202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0"/>
      <c r="AD290" s="230"/>
      <c r="AE290" s="202"/>
      <c r="AF290" s="202"/>
      <c r="AG290" s="202"/>
      <c r="AH290" s="202"/>
      <c r="AI290" s="451"/>
      <c r="AJ290" s="202"/>
      <c r="AK290" s="202"/>
      <c r="AL290" s="202"/>
      <c r="AM290" s="202"/>
      <c r="AN290" s="202"/>
      <c r="AO290" s="238"/>
      <c r="AP290" s="221"/>
      <c r="AQ290" s="202"/>
      <c r="AR290" s="202"/>
      <c r="AS290" s="202"/>
      <c r="AT290" s="202"/>
      <c r="AU290" s="353"/>
      <c r="AV290" s="241"/>
      <c r="AW290" s="241"/>
      <c r="AX290" s="241"/>
      <c r="AY290" s="241"/>
      <c r="AZ290" s="202"/>
      <c r="BC290" s="221"/>
    </row>
    <row r="291" spans="1:55" s="61" customFormat="1" ht="15" customHeight="1">
      <c r="A291" s="195"/>
      <c r="C291" s="196"/>
      <c r="D291" s="197"/>
      <c r="E291" s="463"/>
      <c r="F291" s="201"/>
      <c r="G291" s="200"/>
      <c r="H291" s="238"/>
      <c r="I291" s="202"/>
      <c r="J291" s="202"/>
      <c r="K291" s="202"/>
      <c r="L291" s="202"/>
      <c r="M291" s="202"/>
      <c r="N291" s="227"/>
      <c r="O291" s="227"/>
      <c r="P291" s="227"/>
      <c r="Q291" s="202"/>
      <c r="R291" s="202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0"/>
      <c r="AD291" s="230"/>
      <c r="AE291" s="202"/>
      <c r="AF291" s="202"/>
      <c r="AG291" s="202"/>
      <c r="AH291" s="202"/>
      <c r="AI291" s="451"/>
      <c r="AJ291" s="202"/>
      <c r="AK291" s="202"/>
      <c r="AL291" s="202"/>
      <c r="AM291" s="202"/>
      <c r="AN291" s="202"/>
      <c r="AO291" s="238"/>
      <c r="AP291" s="221"/>
      <c r="AQ291" s="202"/>
      <c r="AR291" s="202"/>
      <c r="AS291" s="202"/>
      <c r="AT291" s="202"/>
      <c r="AU291" s="353"/>
      <c r="AV291" s="241"/>
      <c r="AW291" s="241"/>
      <c r="AX291" s="241"/>
      <c r="AY291" s="241"/>
      <c r="AZ291" s="202"/>
      <c r="BC291" s="221"/>
    </row>
    <row r="292" spans="1:55" s="61" customFormat="1" ht="15" customHeight="1">
      <c r="A292" s="195"/>
      <c r="C292" s="196"/>
      <c r="D292" s="197"/>
      <c r="E292" s="463"/>
      <c r="F292" s="201"/>
      <c r="G292" s="200"/>
      <c r="H292" s="238"/>
      <c r="I292" s="202"/>
      <c r="J292" s="202"/>
      <c r="K292" s="202"/>
      <c r="L292" s="202"/>
      <c r="M292" s="202"/>
      <c r="N292" s="227"/>
      <c r="O292" s="227"/>
      <c r="P292" s="227"/>
      <c r="Q292" s="202"/>
      <c r="R292" s="202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0"/>
      <c r="AD292" s="230"/>
      <c r="AE292" s="202"/>
      <c r="AF292" s="202"/>
      <c r="AG292" s="202"/>
      <c r="AH292" s="202"/>
      <c r="AI292" s="451"/>
      <c r="AJ292" s="202"/>
      <c r="AK292" s="202"/>
      <c r="AL292" s="202"/>
      <c r="AM292" s="202"/>
      <c r="AN292" s="202"/>
      <c r="AO292" s="238"/>
      <c r="AP292" s="221"/>
      <c r="AQ292" s="202"/>
      <c r="AR292" s="202"/>
      <c r="AS292" s="202"/>
      <c r="AT292" s="202"/>
      <c r="AU292" s="353"/>
      <c r="AV292" s="241"/>
      <c r="AW292" s="241"/>
      <c r="AX292" s="241"/>
      <c r="AY292" s="241"/>
      <c r="AZ292" s="202"/>
      <c r="BC292" s="221"/>
    </row>
    <row r="293" spans="1:55" s="61" customFormat="1" ht="15" customHeight="1">
      <c r="A293" s="195"/>
      <c r="C293" s="196"/>
      <c r="D293" s="197"/>
      <c r="E293" s="463"/>
      <c r="F293" s="201"/>
      <c r="G293" s="200"/>
      <c r="H293" s="238"/>
      <c r="I293" s="202"/>
      <c r="J293" s="202"/>
      <c r="K293" s="202"/>
      <c r="L293" s="202"/>
      <c r="M293" s="202"/>
      <c r="N293" s="227"/>
      <c r="O293" s="227"/>
      <c r="P293" s="227"/>
      <c r="Q293" s="202"/>
      <c r="R293" s="202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0"/>
      <c r="AD293" s="230"/>
      <c r="AE293" s="202"/>
      <c r="AF293" s="202"/>
      <c r="AG293" s="202"/>
      <c r="AH293" s="202"/>
      <c r="AI293" s="451"/>
      <c r="AJ293" s="202"/>
      <c r="AK293" s="202"/>
      <c r="AL293" s="202"/>
      <c r="AM293" s="202"/>
      <c r="AN293" s="202"/>
      <c r="AO293" s="238"/>
      <c r="AP293" s="221"/>
      <c r="AQ293" s="202"/>
      <c r="AR293" s="202"/>
      <c r="AS293" s="202"/>
      <c r="AT293" s="202"/>
      <c r="AU293" s="353"/>
      <c r="AV293" s="241"/>
      <c r="AW293" s="241"/>
      <c r="AX293" s="241"/>
      <c r="AY293" s="241"/>
      <c r="AZ293" s="202"/>
      <c r="BC293" s="221"/>
    </row>
    <row r="294" spans="1:55" s="61" customFormat="1" ht="15" customHeight="1">
      <c r="A294" s="195"/>
      <c r="C294" s="196"/>
      <c r="D294" s="197"/>
      <c r="E294" s="463"/>
      <c r="F294" s="201"/>
      <c r="G294" s="200"/>
      <c r="H294" s="238"/>
      <c r="I294" s="202"/>
      <c r="J294" s="202"/>
      <c r="K294" s="202"/>
      <c r="L294" s="202"/>
      <c r="M294" s="202"/>
      <c r="N294" s="227"/>
      <c r="O294" s="227"/>
      <c r="P294" s="227"/>
      <c r="Q294" s="202"/>
      <c r="R294" s="202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0"/>
      <c r="AD294" s="230"/>
      <c r="AE294" s="202"/>
      <c r="AF294" s="202"/>
      <c r="AG294" s="202"/>
      <c r="AH294" s="202"/>
      <c r="AI294" s="451"/>
      <c r="AJ294" s="202"/>
      <c r="AK294" s="202"/>
      <c r="AL294" s="202"/>
      <c r="AM294" s="202"/>
      <c r="AN294" s="202"/>
      <c r="AO294" s="238"/>
      <c r="AP294" s="221"/>
      <c r="AQ294" s="202"/>
      <c r="AR294" s="202"/>
      <c r="AS294" s="202"/>
      <c r="AT294" s="202"/>
      <c r="AU294" s="353"/>
      <c r="AV294" s="241"/>
      <c r="AW294" s="241"/>
      <c r="AX294" s="241"/>
      <c r="AY294" s="241"/>
      <c r="AZ294" s="202"/>
      <c r="BC294" s="221"/>
    </row>
    <row r="295" spans="1:55" s="61" customFormat="1" ht="15" customHeight="1">
      <c r="A295" s="195"/>
      <c r="C295" s="196"/>
      <c r="D295" s="197"/>
      <c r="E295" s="463"/>
      <c r="F295" s="201"/>
      <c r="G295" s="200"/>
      <c r="H295" s="238"/>
      <c r="I295" s="202"/>
      <c r="J295" s="202"/>
      <c r="K295" s="202"/>
      <c r="L295" s="202"/>
      <c r="M295" s="202"/>
      <c r="N295" s="227"/>
      <c r="O295" s="227"/>
      <c r="P295" s="227"/>
      <c r="Q295" s="202"/>
      <c r="R295" s="202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0"/>
      <c r="AD295" s="230"/>
      <c r="AE295" s="202"/>
      <c r="AF295" s="202"/>
      <c r="AG295" s="202"/>
      <c r="AH295" s="202"/>
      <c r="AI295" s="451"/>
      <c r="AJ295" s="202"/>
      <c r="AK295" s="202"/>
      <c r="AL295" s="202"/>
      <c r="AM295" s="202"/>
      <c r="AN295" s="202"/>
      <c r="AO295" s="238"/>
      <c r="AP295" s="221"/>
      <c r="AQ295" s="202"/>
      <c r="AR295" s="202"/>
      <c r="AS295" s="202"/>
      <c r="AT295" s="202"/>
      <c r="AU295" s="353"/>
      <c r="AV295" s="241"/>
      <c r="AW295" s="241"/>
      <c r="AX295" s="241"/>
      <c r="AY295" s="241"/>
      <c r="AZ295" s="202"/>
      <c r="BC295" s="221"/>
    </row>
    <row r="296" spans="1:55" s="61" customFormat="1" ht="15" customHeight="1">
      <c r="A296" s="195"/>
      <c r="C296" s="196"/>
      <c r="D296" s="197"/>
      <c r="E296" s="463"/>
      <c r="F296" s="201"/>
      <c r="G296" s="200"/>
      <c r="H296" s="238"/>
      <c r="I296" s="202"/>
      <c r="J296" s="202"/>
      <c r="K296" s="202"/>
      <c r="L296" s="202"/>
      <c r="M296" s="202"/>
      <c r="N296" s="227"/>
      <c r="O296" s="227"/>
      <c r="P296" s="227"/>
      <c r="Q296" s="202"/>
      <c r="R296" s="202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0"/>
      <c r="AD296" s="230"/>
      <c r="AE296" s="202"/>
      <c r="AF296" s="202"/>
      <c r="AG296" s="202"/>
      <c r="AH296" s="202"/>
      <c r="AI296" s="451"/>
      <c r="AJ296" s="202"/>
      <c r="AK296" s="202"/>
      <c r="AL296" s="202"/>
      <c r="AM296" s="202"/>
      <c r="AN296" s="202"/>
      <c r="AO296" s="238"/>
      <c r="AP296" s="221"/>
      <c r="AQ296" s="202"/>
      <c r="AR296" s="202"/>
      <c r="AS296" s="202"/>
      <c r="AT296" s="202"/>
      <c r="AU296" s="353"/>
      <c r="AV296" s="241"/>
      <c r="AW296" s="241"/>
      <c r="AX296" s="241"/>
      <c r="AY296" s="241"/>
      <c r="AZ296" s="202"/>
      <c r="BC296" s="221"/>
    </row>
    <row r="297" spans="1:55" s="61" customFormat="1" ht="15" customHeight="1">
      <c r="A297" s="195"/>
      <c r="C297" s="196"/>
      <c r="D297" s="197"/>
      <c r="E297" s="463"/>
      <c r="F297" s="201"/>
      <c r="G297" s="200"/>
      <c r="H297" s="238"/>
      <c r="I297" s="202"/>
      <c r="J297" s="202"/>
      <c r="K297" s="202"/>
      <c r="L297" s="202"/>
      <c r="M297" s="202"/>
      <c r="N297" s="227"/>
      <c r="O297" s="227"/>
      <c r="P297" s="227"/>
      <c r="Q297" s="202"/>
      <c r="R297" s="202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0"/>
      <c r="AD297" s="230"/>
      <c r="AE297" s="202"/>
      <c r="AF297" s="202"/>
      <c r="AG297" s="202"/>
      <c r="AH297" s="202"/>
      <c r="AI297" s="451"/>
      <c r="AJ297" s="202"/>
      <c r="AK297" s="202"/>
      <c r="AL297" s="202"/>
      <c r="AM297" s="202"/>
      <c r="AN297" s="202"/>
      <c r="AO297" s="238"/>
      <c r="AP297" s="221"/>
      <c r="AQ297" s="202"/>
      <c r="AR297" s="202"/>
      <c r="AS297" s="202"/>
      <c r="AT297" s="202"/>
      <c r="AU297" s="353"/>
      <c r="AV297" s="241"/>
      <c r="AW297" s="241"/>
      <c r="AX297" s="241"/>
      <c r="AY297" s="241"/>
      <c r="AZ297" s="202"/>
      <c r="BC297" s="221"/>
    </row>
    <row r="298" spans="1:55" s="61" customFormat="1" ht="15" customHeight="1">
      <c r="A298" s="195"/>
      <c r="C298" s="196"/>
      <c r="D298" s="197"/>
      <c r="E298" s="463"/>
      <c r="F298" s="201"/>
      <c r="G298" s="200"/>
      <c r="H298" s="238"/>
      <c r="I298" s="202"/>
      <c r="J298" s="202"/>
      <c r="K298" s="202"/>
      <c r="L298" s="202"/>
      <c r="M298" s="202"/>
      <c r="N298" s="227"/>
      <c r="O298" s="227"/>
      <c r="P298" s="227"/>
      <c r="Q298" s="202"/>
      <c r="R298" s="202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0"/>
      <c r="AD298" s="230"/>
      <c r="AE298" s="202"/>
      <c r="AF298" s="202"/>
      <c r="AG298" s="202"/>
      <c r="AH298" s="202"/>
      <c r="AI298" s="451"/>
      <c r="AJ298" s="202"/>
      <c r="AK298" s="202"/>
      <c r="AL298" s="202"/>
      <c r="AM298" s="202"/>
      <c r="AN298" s="202"/>
      <c r="AO298" s="238"/>
      <c r="AP298" s="221"/>
      <c r="AQ298" s="202"/>
      <c r="AR298" s="202"/>
      <c r="AS298" s="202"/>
      <c r="AT298" s="202"/>
      <c r="AU298" s="353"/>
      <c r="AV298" s="241"/>
      <c r="AW298" s="241"/>
      <c r="AX298" s="241"/>
      <c r="AY298" s="241"/>
      <c r="AZ298" s="202"/>
      <c r="BC298" s="221"/>
    </row>
    <row r="299" spans="1:55" s="61" customFormat="1" ht="15" customHeight="1">
      <c r="A299" s="195"/>
      <c r="C299" s="196"/>
      <c r="D299" s="197"/>
      <c r="E299" s="463"/>
      <c r="F299" s="201"/>
      <c r="G299" s="200"/>
      <c r="H299" s="238"/>
      <c r="I299" s="202"/>
      <c r="J299" s="202"/>
      <c r="K299" s="202"/>
      <c r="L299" s="202"/>
      <c r="M299" s="202"/>
      <c r="N299" s="227"/>
      <c r="O299" s="227"/>
      <c r="P299" s="227"/>
      <c r="Q299" s="202"/>
      <c r="R299" s="202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0"/>
      <c r="AD299" s="230"/>
      <c r="AE299" s="202"/>
      <c r="AF299" s="202"/>
      <c r="AG299" s="202"/>
      <c r="AH299" s="202"/>
      <c r="AI299" s="451"/>
      <c r="AJ299" s="202"/>
      <c r="AK299" s="202"/>
      <c r="AL299" s="202"/>
      <c r="AM299" s="202"/>
      <c r="AN299" s="202"/>
      <c r="AO299" s="238"/>
      <c r="AP299" s="221"/>
      <c r="AQ299" s="202"/>
      <c r="AR299" s="202"/>
      <c r="AS299" s="202"/>
      <c r="AT299" s="202"/>
      <c r="AU299" s="353"/>
      <c r="AV299" s="241"/>
      <c r="AW299" s="241"/>
      <c r="AX299" s="241"/>
      <c r="AY299" s="241"/>
      <c r="AZ299" s="202"/>
      <c r="BC299" s="221"/>
    </row>
    <row r="300" spans="1:55" s="61" customFormat="1" ht="15" customHeight="1">
      <c r="A300" s="195"/>
      <c r="C300" s="196"/>
      <c r="D300" s="197"/>
      <c r="E300" s="463"/>
      <c r="F300" s="201"/>
      <c r="G300" s="200"/>
      <c r="H300" s="238"/>
      <c r="I300" s="202"/>
      <c r="J300" s="202"/>
      <c r="K300" s="202"/>
      <c r="L300" s="202"/>
      <c r="M300" s="202"/>
      <c r="N300" s="227"/>
      <c r="O300" s="227"/>
      <c r="P300" s="227"/>
      <c r="Q300" s="202"/>
      <c r="R300" s="202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0"/>
      <c r="AD300" s="230"/>
      <c r="AE300" s="202"/>
      <c r="AF300" s="202"/>
      <c r="AG300" s="202"/>
      <c r="AH300" s="202"/>
      <c r="AI300" s="451"/>
      <c r="AJ300" s="202"/>
      <c r="AK300" s="202"/>
      <c r="AL300" s="202"/>
      <c r="AM300" s="202"/>
      <c r="AN300" s="202"/>
      <c r="AO300" s="238"/>
      <c r="AP300" s="221"/>
      <c r="AQ300" s="202"/>
      <c r="AR300" s="202"/>
      <c r="AS300" s="202"/>
      <c r="AT300" s="202"/>
      <c r="AU300" s="353"/>
      <c r="AV300" s="241"/>
      <c r="AW300" s="241"/>
      <c r="AX300" s="241"/>
      <c r="AY300" s="241"/>
      <c r="AZ300" s="202"/>
      <c r="BC300" s="221"/>
    </row>
    <row r="301" spans="1:55" s="61" customFormat="1" ht="15" customHeight="1">
      <c r="A301" s="195"/>
      <c r="C301" s="196"/>
      <c r="D301" s="197"/>
      <c r="E301" s="463"/>
      <c r="F301" s="201"/>
      <c r="G301" s="200"/>
      <c r="H301" s="238"/>
      <c r="I301" s="202"/>
      <c r="J301" s="202"/>
      <c r="K301" s="202"/>
      <c r="L301" s="202"/>
      <c r="M301" s="202"/>
      <c r="N301" s="227"/>
      <c r="O301" s="227"/>
      <c r="P301" s="227"/>
      <c r="Q301" s="202"/>
      <c r="R301" s="202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0"/>
      <c r="AD301" s="230"/>
      <c r="AE301" s="202"/>
      <c r="AF301" s="202"/>
      <c r="AG301" s="202"/>
      <c r="AH301" s="202"/>
      <c r="AI301" s="451"/>
      <c r="AJ301" s="202"/>
      <c r="AK301" s="202"/>
      <c r="AL301" s="202"/>
      <c r="AM301" s="202"/>
      <c r="AN301" s="202"/>
      <c r="AO301" s="238"/>
      <c r="AP301" s="221"/>
      <c r="AQ301" s="202"/>
      <c r="AR301" s="202"/>
      <c r="AS301" s="202"/>
      <c r="AT301" s="202"/>
      <c r="AU301" s="353"/>
      <c r="AV301" s="241"/>
      <c r="AW301" s="241"/>
      <c r="AX301" s="241"/>
      <c r="AY301" s="241"/>
      <c r="AZ301" s="202"/>
      <c r="BC301" s="221"/>
    </row>
    <row r="302" spans="1:55" s="61" customFormat="1" ht="15" customHeight="1">
      <c r="A302" s="195"/>
      <c r="C302" s="196"/>
      <c r="D302" s="197"/>
      <c r="E302" s="463"/>
      <c r="F302" s="201"/>
      <c r="G302" s="200"/>
      <c r="H302" s="238"/>
      <c r="I302" s="202"/>
      <c r="J302" s="202"/>
      <c r="K302" s="202"/>
      <c r="L302" s="202"/>
      <c r="M302" s="202"/>
      <c r="N302" s="227"/>
      <c r="O302" s="227"/>
      <c r="P302" s="227"/>
      <c r="Q302" s="202"/>
      <c r="R302" s="202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0"/>
      <c r="AD302" s="230"/>
      <c r="AE302" s="202"/>
      <c r="AF302" s="202"/>
      <c r="AG302" s="202"/>
      <c r="AH302" s="202"/>
      <c r="AI302" s="451"/>
      <c r="AJ302" s="202"/>
      <c r="AK302" s="202"/>
      <c r="AL302" s="202"/>
      <c r="AM302" s="202"/>
      <c r="AN302" s="202"/>
      <c r="AO302" s="238"/>
      <c r="AP302" s="221"/>
      <c r="AQ302" s="202"/>
      <c r="AR302" s="202"/>
      <c r="AS302" s="202"/>
      <c r="AT302" s="202"/>
      <c r="AU302" s="353"/>
      <c r="AV302" s="241"/>
      <c r="AW302" s="241"/>
      <c r="AX302" s="241"/>
      <c r="AY302" s="241"/>
      <c r="AZ302" s="202"/>
      <c r="BC302" s="221"/>
    </row>
    <row r="303" spans="1:55" s="61" customFormat="1" ht="15" customHeight="1">
      <c r="A303" s="195"/>
      <c r="C303" s="196"/>
      <c r="D303" s="197"/>
      <c r="E303" s="463"/>
      <c r="F303" s="201"/>
      <c r="G303" s="200"/>
      <c r="H303" s="238"/>
      <c r="I303" s="202"/>
      <c r="J303" s="202"/>
      <c r="K303" s="202"/>
      <c r="L303" s="202"/>
      <c r="M303" s="202"/>
      <c r="N303" s="227"/>
      <c r="O303" s="227"/>
      <c r="P303" s="227"/>
      <c r="Q303" s="202"/>
      <c r="R303" s="202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0"/>
      <c r="AD303" s="230"/>
      <c r="AE303" s="202"/>
      <c r="AF303" s="202"/>
      <c r="AG303" s="202"/>
      <c r="AH303" s="202"/>
      <c r="AI303" s="451"/>
      <c r="AJ303" s="202"/>
      <c r="AK303" s="202"/>
      <c r="AL303" s="202"/>
      <c r="AM303" s="202"/>
      <c r="AN303" s="202"/>
      <c r="AO303" s="238"/>
      <c r="AP303" s="221"/>
      <c r="AQ303" s="202"/>
      <c r="AR303" s="202"/>
      <c r="AS303" s="202"/>
      <c r="AT303" s="202"/>
      <c r="AU303" s="353"/>
      <c r="AV303" s="241"/>
      <c r="AW303" s="241"/>
      <c r="AX303" s="241"/>
      <c r="AY303" s="241"/>
      <c r="AZ303" s="202"/>
      <c r="BC303" s="221"/>
    </row>
    <row r="304" spans="1:55" s="61" customFormat="1" ht="15" customHeight="1">
      <c r="A304" s="195"/>
      <c r="C304" s="196"/>
      <c r="D304" s="197"/>
      <c r="E304" s="463"/>
      <c r="F304" s="201"/>
      <c r="G304" s="200"/>
      <c r="H304" s="238"/>
      <c r="I304" s="202"/>
      <c r="J304" s="202"/>
      <c r="K304" s="202"/>
      <c r="L304" s="202"/>
      <c r="M304" s="202"/>
      <c r="N304" s="227"/>
      <c r="O304" s="227"/>
      <c r="P304" s="227"/>
      <c r="Q304" s="202"/>
      <c r="R304" s="202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0"/>
      <c r="AD304" s="230"/>
      <c r="AE304" s="202"/>
      <c r="AF304" s="202"/>
      <c r="AG304" s="202"/>
      <c r="AH304" s="202"/>
      <c r="AI304" s="451"/>
      <c r="AJ304" s="202"/>
      <c r="AK304" s="202"/>
      <c r="AL304" s="202"/>
      <c r="AM304" s="202"/>
      <c r="AN304" s="202"/>
      <c r="AO304" s="238"/>
      <c r="AP304" s="221"/>
      <c r="AQ304" s="202"/>
      <c r="AR304" s="202"/>
      <c r="AS304" s="202"/>
      <c r="AT304" s="202"/>
      <c r="AU304" s="353"/>
      <c r="AV304" s="241"/>
      <c r="AW304" s="241"/>
      <c r="AX304" s="241"/>
      <c r="AY304" s="241"/>
      <c r="AZ304" s="202"/>
      <c r="BC304" s="221"/>
    </row>
    <row r="305" spans="1:55" s="61" customFormat="1" ht="15" customHeight="1">
      <c r="A305" s="195"/>
      <c r="C305" s="196"/>
      <c r="D305" s="197"/>
      <c r="E305" s="463"/>
      <c r="F305" s="201"/>
      <c r="G305" s="200"/>
      <c r="H305" s="238"/>
      <c r="I305" s="202"/>
      <c r="J305" s="202"/>
      <c r="K305" s="202"/>
      <c r="L305" s="202"/>
      <c r="M305" s="202"/>
      <c r="N305" s="227"/>
      <c r="O305" s="227"/>
      <c r="P305" s="227"/>
      <c r="Q305" s="202"/>
      <c r="R305" s="202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0"/>
      <c r="AD305" s="230"/>
      <c r="AE305" s="202"/>
      <c r="AF305" s="202"/>
      <c r="AG305" s="202"/>
      <c r="AH305" s="202"/>
      <c r="AI305" s="451"/>
      <c r="AJ305" s="202"/>
      <c r="AK305" s="202"/>
      <c r="AL305" s="202"/>
      <c r="AM305" s="202"/>
      <c r="AN305" s="202"/>
      <c r="AO305" s="238"/>
      <c r="AP305" s="221"/>
      <c r="AQ305" s="202"/>
      <c r="AR305" s="202"/>
      <c r="AS305" s="202"/>
      <c r="AT305" s="202"/>
      <c r="AU305" s="353"/>
      <c r="AV305" s="241"/>
      <c r="AW305" s="241"/>
      <c r="AX305" s="241"/>
      <c r="AY305" s="241"/>
      <c r="AZ305" s="202"/>
      <c r="BC305" s="221"/>
    </row>
    <row r="306" spans="1:55" s="61" customFormat="1" ht="15" customHeight="1">
      <c r="A306" s="195"/>
      <c r="C306" s="196"/>
      <c r="D306" s="197"/>
      <c r="E306" s="463"/>
      <c r="F306" s="201"/>
      <c r="G306" s="200"/>
      <c r="H306" s="238"/>
      <c r="I306" s="202"/>
      <c r="J306" s="202"/>
      <c r="K306" s="202"/>
      <c r="L306" s="202"/>
      <c r="M306" s="202"/>
      <c r="N306" s="227"/>
      <c r="O306" s="227"/>
      <c r="P306" s="227"/>
      <c r="Q306" s="202"/>
      <c r="R306" s="202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0"/>
      <c r="AD306" s="230"/>
      <c r="AE306" s="202"/>
      <c r="AF306" s="202"/>
      <c r="AG306" s="202"/>
      <c r="AH306" s="202"/>
      <c r="AI306" s="451"/>
      <c r="AJ306" s="202"/>
      <c r="AK306" s="202"/>
      <c r="AL306" s="202"/>
      <c r="AM306" s="202"/>
      <c r="AN306" s="202"/>
      <c r="AO306" s="238"/>
      <c r="AP306" s="221"/>
      <c r="AQ306" s="202"/>
      <c r="AR306" s="202"/>
      <c r="AS306" s="202"/>
      <c r="AT306" s="202"/>
      <c r="AU306" s="353"/>
      <c r="AV306" s="241"/>
      <c r="AW306" s="241"/>
      <c r="AX306" s="241"/>
      <c r="AY306" s="241"/>
      <c r="AZ306" s="202"/>
      <c r="BC306" s="221"/>
    </row>
    <row r="307" spans="1:55" s="61" customFormat="1" ht="15" customHeight="1">
      <c r="A307" s="195"/>
      <c r="C307" s="196"/>
      <c r="D307" s="197"/>
      <c r="E307" s="463"/>
      <c r="F307" s="201"/>
      <c r="G307" s="200"/>
      <c r="H307" s="238"/>
      <c r="I307" s="202"/>
      <c r="J307" s="202"/>
      <c r="K307" s="202"/>
      <c r="L307" s="202"/>
      <c r="M307" s="202"/>
      <c r="N307" s="227"/>
      <c r="O307" s="227"/>
      <c r="P307" s="227"/>
      <c r="Q307" s="202"/>
      <c r="R307" s="202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0"/>
      <c r="AD307" s="230"/>
      <c r="AE307" s="202"/>
      <c r="AF307" s="202"/>
      <c r="AG307" s="202"/>
      <c r="AH307" s="202"/>
      <c r="AI307" s="451"/>
      <c r="AJ307" s="202"/>
      <c r="AK307" s="202"/>
      <c r="AL307" s="202"/>
      <c r="AM307" s="202"/>
      <c r="AN307" s="202"/>
      <c r="AO307" s="238"/>
      <c r="AP307" s="221"/>
      <c r="AQ307" s="202"/>
      <c r="AR307" s="202"/>
      <c r="AS307" s="202"/>
      <c r="AT307" s="202"/>
      <c r="AU307" s="353"/>
      <c r="AV307" s="241"/>
      <c r="AW307" s="241"/>
      <c r="AX307" s="241"/>
      <c r="AY307" s="241"/>
      <c r="AZ307" s="202"/>
      <c r="BC307" s="221"/>
    </row>
    <row r="308" spans="1:55" s="61" customFormat="1" ht="15" customHeight="1">
      <c r="A308" s="195"/>
      <c r="C308" s="196"/>
      <c r="D308" s="197"/>
      <c r="E308" s="463"/>
      <c r="F308" s="201"/>
      <c r="G308" s="200"/>
      <c r="H308" s="238"/>
      <c r="I308" s="202"/>
      <c r="J308" s="202"/>
      <c r="K308" s="202"/>
      <c r="L308" s="202"/>
      <c r="M308" s="202"/>
      <c r="N308" s="227"/>
      <c r="O308" s="227"/>
      <c r="P308" s="227"/>
      <c r="Q308" s="202"/>
      <c r="R308" s="202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0"/>
      <c r="AD308" s="230"/>
      <c r="AE308" s="202"/>
      <c r="AF308" s="202"/>
      <c r="AG308" s="202"/>
      <c r="AH308" s="202"/>
      <c r="AI308" s="451"/>
      <c r="AJ308" s="202"/>
      <c r="AK308" s="202"/>
      <c r="AL308" s="202"/>
      <c r="AM308" s="202"/>
      <c r="AN308" s="202"/>
      <c r="AO308" s="238"/>
      <c r="AP308" s="221"/>
      <c r="AQ308" s="202"/>
      <c r="AR308" s="202"/>
      <c r="AS308" s="202"/>
      <c r="AT308" s="202"/>
      <c r="AU308" s="353"/>
      <c r="AV308" s="241"/>
      <c r="AW308" s="241"/>
      <c r="AX308" s="241"/>
      <c r="AY308" s="241"/>
      <c r="AZ308" s="202"/>
      <c r="BC308" s="221"/>
    </row>
    <row r="309" spans="1:55" s="61" customFormat="1" ht="15" customHeight="1">
      <c r="A309" s="195"/>
      <c r="C309" s="196"/>
      <c r="D309" s="197"/>
      <c r="E309" s="463"/>
      <c r="F309" s="201"/>
      <c r="G309" s="200"/>
      <c r="H309" s="238"/>
      <c r="I309" s="202"/>
      <c r="J309" s="202"/>
      <c r="K309" s="202"/>
      <c r="L309" s="202"/>
      <c r="M309" s="202"/>
      <c r="N309" s="227"/>
      <c r="O309" s="227"/>
      <c r="P309" s="227"/>
      <c r="Q309" s="202"/>
      <c r="R309" s="202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0"/>
      <c r="AD309" s="230"/>
      <c r="AE309" s="202"/>
      <c r="AF309" s="202"/>
      <c r="AG309" s="202"/>
      <c r="AH309" s="202"/>
      <c r="AI309" s="451"/>
      <c r="AJ309" s="202"/>
      <c r="AK309" s="202"/>
      <c r="AL309" s="202"/>
      <c r="AM309" s="202"/>
      <c r="AN309" s="202"/>
      <c r="AO309" s="238"/>
      <c r="AP309" s="221"/>
      <c r="AQ309" s="202"/>
      <c r="AR309" s="202"/>
      <c r="AS309" s="202"/>
      <c r="AT309" s="202"/>
      <c r="AU309" s="353"/>
      <c r="AV309" s="241"/>
      <c r="AW309" s="241"/>
      <c r="AX309" s="241"/>
      <c r="AY309" s="241"/>
      <c r="AZ309" s="202"/>
      <c r="BC309" s="221"/>
    </row>
    <row r="310" spans="1:55" s="61" customFormat="1" ht="15" customHeight="1">
      <c r="A310" s="195"/>
      <c r="C310" s="196"/>
      <c r="D310" s="197"/>
      <c r="E310" s="463"/>
      <c r="F310" s="201"/>
      <c r="G310" s="200"/>
      <c r="H310" s="238"/>
      <c r="I310" s="202"/>
      <c r="J310" s="202"/>
      <c r="K310" s="202"/>
      <c r="L310" s="202"/>
      <c r="M310" s="202"/>
      <c r="N310" s="227"/>
      <c r="O310" s="227"/>
      <c r="P310" s="227"/>
      <c r="Q310" s="202"/>
      <c r="R310" s="202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0"/>
      <c r="AD310" s="230"/>
      <c r="AE310" s="202"/>
      <c r="AF310" s="202"/>
      <c r="AG310" s="202"/>
      <c r="AH310" s="202"/>
      <c r="AI310" s="451"/>
      <c r="AJ310" s="202"/>
      <c r="AK310" s="202"/>
      <c r="AL310" s="202"/>
      <c r="AM310" s="202"/>
      <c r="AN310" s="202"/>
      <c r="AO310" s="238"/>
      <c r="AP310" s="221"/>
      <c r="AQ310" s="202"/>
      <c r="AR310" s="202"/>
      <c r="AS310" s="202"/>
      <c r="AT310" s="202"/>
      <c r="AU310" s="353"/>
      <c r="AV310" s="241"/>
      <c r="AW310" s="241"/>
      <c r="AX310" s="241"/>
      <c r="AY310" s="241"/>
      <c r="AZ310" s="202"/>
      <c r="BC310" s="221"/>
    </row>
    <row r="311" spans="1:55" s="61" customFormat="1" ht="15" customHeight="1">
      <c r="A311" s="195"/>
      <c r="C311" s="196"/>
      <c r="D311" s="197"/>
      <c r="E311" s="463"/>
      <c r="F311" s="201"/>
      <c r="G311" s="200"/>
      <c r="H311" s="238"/>
      <c r="I311" s="202"/>
      <c r="J311" s="202"/>
      <c r="K311" s="202"/>
      <c r="L311" s="202"/>
      <c r="M311" s="202"/>
      <c r="N311" s="227"/>
      <c r="O311" s="227"/>
      <c r="P311" s="227"/>
      <c r="Q311" s="202"/>
      <c r="R311" s="202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0"/>
      <c r="AD311" s="230"/>
      <c r="AE311" s="202"/>
      <c r="AF311" s="202"/>
      <c r="AG311" s="202"/>
      <c r="AH311" s="202"/>
      <c r="AI311" s="451"/>
      <c r="AJ311" s="202"/>
      <c r="AK311" s="202"/>
      <c r="AL311" s="202"/>
      <c r="AM311" s="202"/>
      <c r="AN311" s="202"/>
      <c r="AO311" s="238"/>
      <c r="AP311" s="221"/>
      <c r="AQ311" s="202"/>
      <c r="AR311" s="202"/>
      <c r="AS311" s="202"/>
      <c r="AT311" s="202"/>
      <c r="AU311" s="353"/>
      <c r="AV311" s="241"/>
      <c r="AW311" s="241"/>
      <c r="AX311" s="241"/>
      <c r="AY311" s="241"/>
      <c r="AZ311" s="202"/>
      <c r="BC311" s="221"/>
    </row>
    <row r="312" spans="1:55" s="61" customFormat="1" ht="15" customHeight="1">
      <c r="A312" s="195"/>
      <c r="C312" s="196"/>
      <c r="D312" s="197"/>
      <c r="E312" s="463"/>
      <c r="F312" s="201"/>
      <c r="G312" s="200"/>
      <c r="H312" s="238"/>
      <c r="I312" s="202"/>
      <c r="J312" s="202"/>
      <c r="K312" s="202"/>
      <c r="L312" s="202"/>
      <c r="M312" s="202"/>
      <c r="N312" s="227"/>
      <c r="O312" s="227"/>
      <c r="P312" s="227"/>
      <c r="Q312" s="202"/>
      <c r="R312" s="202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0"/>
      <c r="AD312" s="230"/>
      <c r="AE312" s="202"/>
      <c r="AF312" s="202"/>
      <c r="AG312" s="202"/>
      <c r="AH312" s="202"/>
      <c r="AI312" s="451"/>
      <c r="AJ312" s="202"/>
      <c r="AK312" s="202"/>
      <c r="AL312" s="202"/>
      <c r="AM312" s="202"/>
      <c r="AN312" s="202"/>
      <c r="AO312" s="238"/>
      <c r="AP312" s="221"/>
      <c r="AQ312" s="202"/>
      <c r="AR312" s="202"/>
      <c r="AS312" s="202"/>
      <c r="AT312" s="202"/>
      <c r="AU312" s="353"/>
      <c r="AV312" s="241"/>
      <c r="AW312" s="241"/>
      <c r="AX312" s="241"/>
      <c r="AY312" s="241"/>
      <c r="AZ312" s="202"/>
      <c r="BC312" s="221"/>
    </row>
    <row r="313" spans="1:55" s="61" customFormat="1" ht="15" customHeight="1">
      <c r="A313" s="195"/>
      <c r="C313" s="196"/>
      <c r="D313" s="197"/>
      <c r="E313" s="463"/>
      <c r="F313" s="201"/>
      <c r="G313" s="200"/>
      <c r="H313" s="238"/>
      <c r="I313" s="202"/>
      <c r="J313" s="202"/>
      <c r="K313" s="202"/>
      <c r="L313" s="202"/>
      <c r="M313" s="202"/>
      <c r="N313" s="227"/>
      <c r="O313" s="227"/>
      <c r="P313" s="227"/>
      <c r="Q313" s="202"/>
      <c r="R313" s="202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0"/>
      <c r="AD313" s="230"/>
      <c r="AE313" s="202"/>
      <c r="AF313" s="202"/>
      <c r="AG313" s="202"/>
      <c r="AH313" s="202"/>
      <c r="AI313" s="451"/>
      <c r="AJ313" s="202"/>
      <c r="AK313" s="202"/>
      <c r="AL313" s="202"/>
      <c r="AM313" s="202"/>
      <c r="AN313" s="202"/>
      <c r="AO313" s="238"/>
      <c r="AP313" s="221"/>
      <c r="AQ313" s="202"/>
      <c r="AR313" s="202"/>
      <c r="AS313" s="202"/>
      <c r="AT313" s="202"/>
      <c r="AU313" s="353"/>
      <c r="AV313" s="241"/>
      <c r="AW313" s="241"/>
      <c r="AX313" s="241"/>
      <c r="AY313" s="241"/>
      <c r="AZ313" s="202"/>
      <c r="BC313" s="221"/>
    </row>
    <row r="314" spans="1:55" s="61" customFormat="1" ht="15" customHeight="1">
      <c r="A314" s="195"/>
      <c r="C314" s="196"/>
      <c r="D314" s="197"/>
      <c r="E314" s="463"/>
      <c r="F314" s="201"/>
      <c r="G314" s="200"/>
      <c r="H314" s="238"/>
      <c r="I314" s="202"/>
      <c r="J314" s="202"/>
      <c r="K314" s="202"/>
      <c r="L314" s="202"/>
      <c r="M314" s="202"/>
      <c r="N314" s="227"/>
      <c r="O314" s="227"/>
      <c r="P314" s="227"/>
      <c r="Q314" s="202"/>
      <c r="R314" s="202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0"/>
      <c r="AD314" s="230"/>
      <c r="AE314" s="202"/>
      <c r="AF314" s="202"/>
      <c r="AG314" s="202"/>
      <c r="AH314" s="202"/>
      <c r="AI314" s="451"/>
      <c r="AJ314" s="202"/>
      <c r="AK314" s="202"/>
      <c r="AL314" s="202"/>
      <c r="AM314" s="202"/>
      <c r="AN314" s="202"/>
      <c r="AO314" s="238"/>
      <c r="AP314" s="221"/>
      <c r="AQ314" s="202"/>
      <c r="AR314" s="202"/>
      <c r="AS314" s="202"/>
      <c r="AT314" s="202"/>
      <c r="AU314" s="353"/>
      <c r="AV314" s="241"/>
      <c r="AW314" s="241"/>
      <c r="AX314" s="241"/>
      <c r="AY314" s="241"/>
      <c r="AZ314" s="202"/>
      <c r="BC314" s="221"/>
    </row>
    <row r="315" spans="1:55" s="61" customFormat="1" ht="15" customHeight="1">
      <c r="A315" s="195"/>
      <c r="C315" s="196"/>
      <c r="D315" s="197"/>
      <c r="E315" s="463"/>
      <c r="F315" s="201"/>
      <c r="G315" s="200"/>
      <c r="H315" s="238"/>
      <c r="I315" s="202"/>
      <c r="J315" s="202"/>
      <c r="K315" s="202"/>
      <c r="L315" s="202"/>
      <c r="M315" s="202"/>
      <c r="N315" s="227"/>
      <c r="O315" s="227"/>
      <c r="P315" s="227"/>
      <c r="Q315" s="202"/>
      <c r="R315" s="202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0"/>
      <c r="AD315" s="230"/>
      <c r="AE315" s="202"/>
      <c r="AF315" s="202"/>
      <c r="AG315" s="202"/>
      <c r="AH315" s="202"/>
      <c r="AI315" s="451"/>
      <c r="AJ315" s="202"/>
      <c r="AK315" s="202"/>
      <c r="AL315" s="202"/>
      <c r="AM315" s="202"/>
      <c r="AN315" s="202"/>
      <c r="AO315" s="238"/>
      <c r="AP315" s="221"/>
      <c r="AQ315" s="202"/>
      <c r="AR315" s="202"/>
      <c r="AS315" s="202"/>
      <c r="AT315" s="202"/>
      <c r="AU315" s="353"/>
      <c r="AV315" s="241"/>
      <c r="AW315" s="241"/>
      <c r="AX315" s="241"/>
      <c r="AY315" s="241"/>
      <c r="AZ315" s="202"/>
      <c r="BC315" s="221"/>
    </row>
    <row r="316" spans="1:55" s="61" customFormat="1" ht="15" customHeight="1">
      <c r="A316" s="195"/>
      <c r="C316" s="196"/>
      <c r="D316" s="197"/>
      <c r="E316" s="463"/>
      <c r="F316" s="201"/>
      <c r="G316" s="200"/>
      <c r="H316" s="238"/>
      <c r="I316" s="202"/>
      <c r="J316" s="202"/>
      <c r="K316" s="202"/>
      <c r="L316" s="202"/>
      <c r="M316" s="202"/>
      <c r="N316" s="227"/>
      <c r="O316" s="227"/>
      <c r="P316" s="227"/>
      <c r="Q316" s="202"/>
      <c r="R316" s="202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0"/>
      <c r="AD316" s="230"/>
      <c r="AE316" s="202"/>
      <c r="AF316" s="202"/>
      <c r="AG316" s="202"/>
      <c r="AH316" s="202"/>
      <c r="AI316" s="451"/>
      <c r="AJ316" s="202"/>
      <c r="AK316" s="202"/>
      <c r="AL316" s="202"/>
      <c r="AM316" s="202"/>
      <c r="AN316" s="202"/>
      <c r="AO316" s="238"/>
      <c r="AP316" s="221"/>
      <c r="AQ316" s="202"/>
      <c r="AR316" s="202"/>
      <c r="AS316" s="202"/>
      <c r="AT316" s="202"/>
      <c r="AU316" s="353"/>
      <c r="AV316" s="241"/>
      <c r="AW316" s="241"/>
      <c r="AX316" s="241"/>
      <c r="AY316" s="241"/>
      <c r="AZ316" s="202"/>
      <c r="BC316" s="221"/>
    </row>
    <row r="317" spans="1:55" s="61" customFormat="1" ht="15" customHeight="1">
      <c r="A317" s="195"/>
      <c r="C317" s="196"/>
      <c r="D317" s="197"/>
      <c r="E317" s="463"/>
      <c r="F317" s="201"/>
      <c r="G317" s="200"/>
      <c r="H317" s="238"/>
      <c r="I317" s="202"/>
      <c r="J317" s="202"/>
      <c r="K317" s="202"/>
      <c r="L317" s="202"/>
      <c r="M317" s="202"/>
      <c r="N317" s="227"/>
      <c r="O317" s="227"/>
      <c r="P317" s="227"/>
      <c r="Q317" s="202"/>
      <c r="R317" s="202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0"/>
      <c r="AD317" s="230"/>
      <c r="AE317" s="202"/>
      <c r="AF317" s="202"/>
      <c r="AG317" s="202"/>
      <c r="AH317" s="202"/>
      <c r="AI317" s="451"/>
      <c r="AJ317" s="202"/>
      <c r="AK317" s="202"/>
      <c r="AL317" s="202"/>
      <c r="AM317" s="202"/>
      <c r="AN317" s="202"/>
      <c r="AO317" s="238"/>
      <c r="AP317" s="221"/>
      <c r="AQ317" s="202"/>
      <c r="AR317" s="202"/>
      <c r="AS317" s="202"/>
      <c r="AT317" s="202"/>
      <c r="AU317" s="353"/>
      <c r="AV317" s="241"/>
      <c r="AW317" s="241"/>
      <c r="AX317" s="241"/>
      <c r="AY317" s="241"/>
      <c r="AZ317" s="202"/>
      <c r="BC317" s="221"/>
    </row>
    <row r="318" spans="1:55" s="61" customFormat="1" ht="15" customHeight="1">
      <c r="A318" s="195"/>
      <c r="C318" s="196"/>
      <c r="D318" s="197"/>
      <c r="E318" s="463"/>
      <c r="F318" s="201"/>
      <c r="G318" s="200"/>
      <c r="H318" s="238"/>
      <c r="I318" s="202"/>
      <c r="J318" s="202"/>
      <c r="K318" s="202"/>
      <c r="L318" s="202"/>
      <c r="M318" s="202"/>
      <c r="N318" s="227"/>
      <c r="O318" s="227"/>
      <c r="P318" s="227"/>
      <c r="Q318" s="202"/>
      <c r="R318" s="202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0"/>
      <c r="AD318" s="230"/>
      <c r="AE318" s="202"/>
      <c r="AF318" s="202"/>
      <c r="AG318" s="202"/>
      <c r="AH318" s="202"/>
      <c r="AI318" s="451"/>
      <c r="AJ318" s="202"/>
      <c r="AK318" s="202"/>
      <c r="AL318" s="202"/>
      <c r="AM318" s="202"/>
      <c r="AN318" s="202"/>
      <c r="AO318" s="238"/>
      <c r="AP318" s="221"/>
      <c r="AQ318" s="202"/>
      <c r="AR318" s="202"/>
      <c r="AS318" s="202"/>
      <c r="AT318" s="202"/>
      <c r="AU318" s="353"/>
      <c r="AV318" s="241"/>
      <c r="AW318" s="241"/>
      <c r="AX318" s="241"/>
      <c r="AY318" s="241"/>
      <c r="AZ318" s="202"/>
      <c r="BC318" s="221"/>
    </row>
    <row r="319" spans="1:55" s="61" customFormat="1" ht="15" customHeight="1">
      <c r="A319" s="195"/>
      <c r="C319" s="196"/>
      <c r="D319" s="197"/>
      <c r="E319" s="463"/>
      <c r="F319" s="201"/>
      <c r="G319" s="200"/>
      <c r="H319" s="238"/>
      <c r="I319" s="202"/>
      <c r="J319" s="202"/>
      <c r="K319" s="202"/>
      <c r="L319" s="202"/>
      <c r="M319" s="202"/>
      <c r="N319" s="227"/>
      <c r="O319" s="227"/>
      <c r="P319" s="227"/>
      <c r="Q319" s="202"/>
      <c r="R319" s="202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0"/>
      <c r="AD319" s="230"/>
      <c r="AE319" s="202"/>
      <c r="AF319" s="202"/>
      <c r="AG319" s="202"/>
      <c r="AH319" s="202"/>
      <c r="AI319" s="451"/>
      <c r="AJ319" s="202"/>
      <c r="AK319" s="202"/>
      <c r="AL319" s="202"/>
      <c r="AM319" s="202"/>
      <c r="AN319" s="202"/>
      <c r="AO319" s="238"/>
      <c r="AP319" s="221"/>
      <c r="AQ319" s="202"/>
      <c r="AR319" s="202"/>
      <c r="AS319" s="202"/>
      <c r="AT319" s="202"/>
      <c r="AU319" s="353"/>
      <c r="AV319" s="241"/>
      <c r="AW319" s="241"/>
      <c r="AX319" s="241"/>
      <c r="AY319" s="241"/>
      <c r="AZ319" s="202"/>
      <c r="BC319" s="221"/>
    </row>
    <row r="320" spans="1:55" s="61" customFormat="1" ht="15" customHeight="1">
      <c r="A320" s="195"/>
      <c r="C320" s="196"/>
      <c r="D320" s="197"/>
      <c r="E320" s="463"/>
      <c r="F320" s="201"/>
      <c r="G320" s="200"/>
      <c r="H320" s="238"/>
      <c r="I320" s="202"/>
      <c r="J320" s="202"/>
      <c r="K320" s="202"/>
      <c r="L320" s="202"/>
      <c r="M320" s="202"/>
      <c r="N320" s="227"/>
      <c r="O320" s="227"/>
      <c r="P320" s="227"/>
      <c r="Q320" s="202"/>
      <c r="R320" s="202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0"/>
      <c r="AD320" s="230"/>
      <c r="AE320" s="202"/>
      <c r="AF320" s="202"/>
      <c r="AG320" s="202"/>
      <c r="AH320" s="202"/>
      <c r="AI320" s="451"/>
      <c r="AJ320" s="202"/>
      <c r="AK320" s="202"/>
      <c r="AL320" s="202"/>
      <c r="AM320" s="202"/>
      <c r="AN320" s="202"/>
      <c r="AO320" s="238"/>
      <c r="AP320" s="221"/>
      <c r="AQ320" s="202"/>
      <c r="AR320" s="202"/>
      <c r="AS320" s="202"/>
      <c r="AT320" s="202"/>
      <c r="AU320" s="353"/>
      <c r="AV320" s="241"/>
      <c r="AW320" s="241"/>
      <c r="AX320" s="241"/>
      <c r="AY320" s="241"/>
      <c r="AZ320" s="202"/>
      <c r="BC320" s="221"/>
    </row>
    <row r="321" spans="1:55" s="61" customFormat="1" ht="15" customHeight="1">
      <c r="A321" s="195"/>
      <c r="C321" s="196"/>
      <c r="D321" s="197"/>
      <c r="E321" s="463"/>
      <c r="F321" s="201"/>
      <c r="G321" s="200"/>
      <c r="H321" s="238"/>
      <c r="I321" s="202"/>
      <c r="J321" s="202"/>
      <c r="K321" s="202"/>
      <c r="L321" s="202"/>
      <c r="M321" s="202"/>
      <c r="N321" s="227"/>
      <c r="O321" s="227"/>
      <c r="P321" s="227"/>
      <c r="Q321" s="202"/>
      <c r="R321" s="202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0"/>
      <c r="AD321" s="230"/>
      <c r="AE321" s="202"/>
      <c r="AF321" s="202"/>
      <c r="AG321" s="202"/>
      <c r="AH321" s="202"/>
      <c r="AI321" s="451"/>
      <c r="AJ321" s="202"/>
      <c r="AK321" s="202"/>
      <c r="AL321" s="202"/>
      <c r="AM321" s="202"/>
      <c r="AN321" s="202"/>
      <c r="AO321" s="238"/>
      <c r="AP321" s="221"/>
      <c r="AQ321" s="202"/>
      <c r="AR321" s="202"/>
      <c r="AS321" s="202"/>
      <c r="AT321" s="202"/>
      <c r="AU321" s="353"/>
      <c r="AV321" s="241"/>
      <c r="AW321" s="241"/>
      <c r="AX321" s="241"/>
      <c r="AY321" s="241"/>
      <c r="AZ321" s="202"/>
      <c r="BC321" s="221"/>
    </row>
    <row r="322" spans="1:55" s="61" customFormat="1" ht="15" customHeight="1">
      <c r="A322" s="195"/>
      <c r="C322" s="196"/>
      <c r="D322" s="197"/>
      <c r="E322" s="463"/>
      <c r="F322" s="201"/>
      <c r="G322" s="200"/>
      <c r="H322" s="238"/>
      <c r="I322" s="202"/>
      <c r="J322" s="202"/>
      <c r="K322" s="202"/>
      <c r="L322" s="202"/>
      <c r="M322" s="202"/>
      <c r="N322" s="227"/>
      <c r="O322" s="227"/>
      <c r="P322" s="227"/>
      <c r="Q322" s="202"/>
      <c r="R322" s="202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0"/>
      <c r="AD322" s="230"/>
      <c r="AE322" s="202"/>
      <c r="AF322" s="202"/>
      <c r="AG322" s="202"/>
      <c r="AH322" s="202"/>
      <c r="AI322" s="451"/>
      <c r="AJ322" s="202"/>
      <c r="AK322" s="202"/>
      <c r="AL322" s="202"/>
      <c r="AM322" s="202"/>
      <c r="AN322" s="202"/>
      <c r="AO322" s="238"/>
      <c r="AP322" s="221"/>
      <c r="AQ322" s="202"/>
      <c r="AR322" s="202"/>
      <c r="AS322" s="202"/>
      <c r="AT322" s="202"/>
      <c r="AU322" s="353"/>
      <c r="AV322" s="241"/>
      <c r="AW322" s="241"/>
      <c r="AX322" s="241"/>
      <c r="AY322" s="241"/>
      <c r="AZ322" s="202"/>
      <c r="BC322" s="221"/>
    </row>
    <row r="323" spans="1:55" s="61" customFormat="1" ht="15" customHeight="1">
      <c r="A323" s="195"/>
      <c r="C323" s="196"/>
      <c r="D323" s="197"/>
      <c r="E323" s="463"/>
      <c r="F323" s="201"/>
      <c r="G323" s="200"/>
      <c r="H323" s="238"/>
      <c r="I323" s="202"/>
      <c r="J323" s="202"/>
      <c r="K323" s="202"/>
      <c r="L323" s="202"/>
      <c r="M323" s="202"/>
      <c r="N323" s="227"/>
      <c r="O323" s="227"/>
      <c r="P323" s="227"/>
      <c r="Q323" s="202"/>
      <c r="R323" s="202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0"/>
      <c r="AD323" s="230"/>
      <c r="AE323" s="202"/>
      <c r="AF323" s="202"/>
      <c r="AG323" s="202"/>
      <c r="AH323" s="202"/>
      <c r="AI323" s="451"/>
      <c r="AJ323" s="202"/>
      <c r="AK323" s="202"/>
      <c r="AL323" s="202"/>
      <c r="AM323" s="202"/>
      <c r="AN323" s="202"/>
      <c r="AO323" s="238"/>
      <c r="AP323" s="221"/>
      <c r="AQ323" s="202"/>
      <c r="AR323" s="202"/>
      <c r="AS323" s="202"/>
      <c r="AT323" s="202"/>
      <c r="AU323" s="353"/>
      <c r="AV323" s="241"/>
      <c r="AW323" s="241"/>
      <c r="AX323" s="241"/>
      <c r="AY323" s="241"/>
      <c r="AZ323" s="202"/>
      <c r="BC323" s="221"/>
    </row>
    <row r="324" spans="1:55" s="61" customFormat="1" ht="15" customHeight="1">
      <c r="A324" s="195"/>
      <c r="C324" s="196"/>
      <c r="D324" s="197"/>
      <c r="E324" s="463"/>
      <c r="F324" s="201"/>
      <c r="G324" s="200"/>
      <c r="H324" s="238"/>
      <c r="I324" s="202"/>
      <c r="J324" s="202"/>
      <c r="K324" s="202"/>
      <c r="L324" s="202"/>
      <c r="M324" s="202"/>
      <c r="N324" s="227"/>
      <c r="O324" s="227"/>
      <c r="P324" s="227"/>
      <c r="Q324" s="202"/>
      <c r="R324" s="202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0"/>
      <c r="AD324" s="230"/>
      <c r="AE324" s="202"/>
      <c r="AF324" s="202"/>
      <c r="AG324" s="202"/>
      <c r="AH324" s="202"/>
      <c r="AI324" s="451"/>
      <c r="AJ324" s="202"/>
      <c r="AK324" s="202"/>
      <c r="AL324" s="202"/>
      <c r="AM324" s="202"/>
      <c r="AN324" s="202"/>
      <c r="AO324" s="238"/>
      <c r="AP324" s="221"/>
      <c r="AQ324" s="202"/>
      <c r="AR324" s="202"/>
      <c r="AS324" s="202"/>
      <c r="AT324" s="202"/>
      <c r="AU324" s="353"/>
      <c r="AV324" s="241"/>
      <c r="AW324" s="241"/>
      <c r="AX324" s="241"/>
      <c r="AY324" s="241"/>
      <c r="AZ324" s="202"/>
      <c r="BC324" s="221"/>
    </row>
    <row r="325" spans="1:55" s="61" customFormat="1" ht="15" customHeight="1">
      <c r="A325" s="195"/>
      <c r="C325" s="196"/>
      <c r="D325" s="197"/>
      <c r="E325" s="463"/>
      <c r="F325" s="201"/>
      <c r="G325" s="200"/>
      <c r="H325" s="238"/>
      <c r="I325" s="202"/>
      <c r="J325" s="202"/>
      <c r="K325" s="202"/>
      <c r="L325" s="202"/>
      <c r="M325" s="202"/>
      <c r="N325" s="227"/>
      <c r="O325" s="227"/>
      <c r="P325" s="227"/>
      <c r="Q325" s="202"/>
      <c r="R325" s="202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0"/>
      <c r="AD325" s="230"/>
      <c r="AE325" s="202"/>
      <c r="AF325" s="202"/>
      <c r="AG325" s="202"/>
      <c r="AH325" s="202"/>
      <c r="AI325" s="451"/>
      <c r="AJ325" s="202"/>
      <c r="AK325" s="202"/>
      <c r="AL325" s="202"/>
      <c r="AM325" s="202"/>
      <c r="AN325" s="202"/>
      <c r="AO325" s="238"/>
      <c r="AP325" s="221"/>
      <c r="AQ325" s="202"/>
      <c r="AR325" s="202"/>
      <c r="AS325" s="202"/>
      <c r="AT325" s="202"/>
      <c r="AU325" s="353"/>
      <c r="AV325" s="241"/>
      <c r="AW325" s="241"/>
      <c r="AX325" s="241"/>
      <c r="AY325" s="241"/>
      <c r="AZ325" s="202"/>
      <c r="BC325" s="221"/>
    </row>
    <row r="326" spans="1:55" s="61" customFormat="1" ht="15" customHeight="1">
      <c r="A326" s="195"/>
      <c r="C326" s="196"/>
      <c r="D326" s="197"/>
      <c r="E326" s="463"/>
      <c r="F326" s="201"/>
      <c r="G326" s="200"/>
      <c r="H326" s="238"/>
      <c r="I326" s="202"/>
      <c r="J326" s="202"/>
      <c r="K326" s="202"/>
      <c r="L326" s="202"/>
      <c r="M326" s="202"/>
      <c r="N326" s="227"/>
      <c r="O326" s="227"/>
      <c r="P326" s="227"/>
      <c r="Q326" s="202"/>
      <c r="R326" s="202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0"/>
      <c r="AD326" s="230"/>
      <c r="AE326" s="202"/>
      <c r="AF326" s="202"/>
      <c r="AG326" s="202"/>
      <c r="AH326" s="202"/>
      <c r="AI326" s="451"/>
      <c r="AJ326" s="202"/>
      <c r="AK326" s="202"/>
      <c r="AL326" s="202"/>
      <c r="AM326" s="202"/>
      <c r="AN326" s="202"/>
      <c r="AO326" s="238"/>
      <c r="AP326" s="221"/>
      <c r="AQ326" s="202"/>
      <c r="AR326" s="202"/>
      <c r="AS326" s="202"/>
      <c r="AT326" s="202"/>
      <c r="AU326" s="353"/>
      <c r="AV326" s="241"/>
      <c r="AW326" s="241"/>
      <c r="AX326" s="241"/>
      <c r="AY326" s="241"/>
      <c r="AZ326" s="202"/>
      <c r="BC326" s="221"/>
    </row>
    <row r="327" spans="1:55" s="61" customFormat="1" ht="15" customHeight="1">
      <c r="A327" s="195"/>
      <c r="C327" s="196"/>
      <c r="D327" s="197"/>
      <c r="E327" s="463"/>
      <c r="F327" s="201"/>
      <c r="G327" s="200"/>
      <c r="H327" s="238"/>
      <c r="I327" s="202"/>
      <c r="J327" s="202"/>
      <c r="K327" s="202"/>
      <c r="L327" s="202"/>
      <c r="M327" s="202"/>
      <c r="N327" s="227"/>
      <c r="O327" s="227"/>
      <c r="P327" s="227"/>
      <c r="Q327" s="202"/>
      <c r="R327" s="202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0"/>
      <c r="AD327" s="230"/>
      <c r="AE327" s="202"/>
      <c r="AF327" s="202"/>
      <c r="AG327" s="202"/>
      <c r="AH327" s="202"/>
      <c r="AI327" s="451"/>
      <c r="AJ327" s="202"/>
      <c r="AK327" s="202"/>
      <c r="AL327" s="202"/>
      <c r="AM327" s="202"/>
      <c r="AN327" s="202"/>
      <c r="AO327" s="238"/>
      <c r="AP327" s="221"/>
      <c r="AQ327" s="202"/>
      <c r="AR327" s="202"/>
      <c r="AS327" s="202"/>
      <c r="AT327" s="202"/>
      <c r="AU327" s="353"/>
      <c r="AV327" s="241"/>
      <c r="AW327" s="241"/>
      <c r="AX327" s="241"/>
      <c r="AY327" s="241"/>
      <c r="AZ327" s="202"/>
      <c r="BC327" s="221"/>
    </row>
    <row r="328" spans="1:55" s="61" customFormat="1" ht="15" customHeight="1">
      <c r="A328" s="195"/>
      <c r="C328" s="196"/>
      <c r="D328" s="197"/>
      <c r="E328" s="463"/>
      <c r="F328" s="201"/>
      <c r="G328" s="200"/>
      <c r="H328" s="238"/>
      <c r="I328" s="202"/>
      <c r="J328" s="202"/>
      <c r="K328" s="202"/>
      <c r="L328" s="202"/>
      <c r="M328" s="202"/>
      <c r="N328" s="227"/>
      <c r="O328" s="227"/>
      <c r="P328" s="227"/>
      <c r="Q328" s="202"/>
      <c r="R328" s="202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0"/>
      <c r="AD328" s="230"/>
      <c r="AE328" s="202"/>
      <c r="AF328" s="202"/>
      <c r="AG328" s="202"/>
      <c r="AH328" s="202"/>
      <c r="AI328" s="451"/>
      <c r="AJ328" s="202"/>
      <c r="AK328" s="202"/>
      <c r="AL328" s="202"/>
      <c r="AM328" s="202"/>
      <c r="AN328" s="202"/>
      <c r="AO328" s="238"/>
      <c r="AP328" s="221"/>
      <c r="AQ328" s="202"/>
      <c r="AR328" s="202"/>
      <c r="AS328" s="202"/>
      <c r="AT328" s="202"/>
      <c r="AU328" s="353"/>
      <c r="AV328" s="241"/>
      <c r="AW328" s="241"/>
      <c r="AX328" s="241"/>
      <c r="AY328" s="241"/>
      <c r="AZ328" s="202"/>
      <c r="BC328" s="221"/>
    </row>
    <row r="329" spans="1:55" s="61" customFormat="1" ht="15" customHeight="1">
      <c r="A329" s="195"/>
      <c r="C329" s="196"/>
      <c r="D329" s="197"/>
      <c r="E329" s="463"/>
      <c r="F329" s="201"/>
      <c r="G329" s="200"/>
      <c r="H329" s="238"/>
      <c r="I329" s="202"/>
      <c r="J329" s="202"/>
      <c r="K329" s="202"/>
      <c r="L329" s="202"/>
      <c r="M329" s="202"/>
      <c r="N329" s="227"/>
      <c r="O329" s="227"/>
      <c r="P329" s="227"/>
      <c r="Q329" s="202"/>
      <c r="R329" s="202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0"/>
      <c r="AD329" s="230"/>
      <c r="AE329" s="202"/>
      <c r="AF329" s="202"/>
      <c r="AG329" s="202"/>
      <c r="AH329" s="202"/>
      <c r="AI329" s="451"/>
      <c r="AJ329" s="202"/>
      <c r="AK329" s="202"/>
      <c r="AL329" s="202"/>
      <c r="AM329" s="202"/>
      <c r="AN329" s="202"/>
      <c r="AO329" s="238"/>
      <c r="AP329" s="221"/>
      <c r="AQ329" s="202"/>
      <c r="AR329" s="202"/>
      <c r="AS329" s="202"/>
      <c r="AT329" s="202"/>
      <c r="AU329" s="353"/>
      <c r="AV329" s="241"/>
      <c r="AW329" s="241"/>
      <c r="AX329" s="241"/>
      <c r="AY329" s="241"/>
      <c r="AZ329" s="202"/>
      <c r="BC329" s="221"/>
    </row>
    <row r="330" spans="1:55" s="61" customFormat="1" ht="15" customHeight="1">
      <c r="A330" s="195"/>
      <c r="C330" s="196"/>
      <c r="D330" s="197"/>
      <c r="E330" s="463"/>
      <c r="F330" s="201"/>
      <c r="G330" s="200"/>
      <c r="H330" s="238"/>
      <c r="I330" s="202"/>
      <c r="J330" s="202"/>
      <c r="K330" s="202"/>
      <c r="L330" s="202"/>
      <c r="M330" s="202"/>
      <c r="N330" s="227"/>
      <c r="O330" s="227"/>
      <c r="P330" s="227"/>
      <c r="Q330" s="202"/>
      <c r="R330" s="202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0"/>
      <c r="AD330" s="230"/>
      <c r="AE330" s="202"/>
      <c r="AF330" s="202"/>
      <c r="AG330" s="202"/>
      <c r="AH330" s="202"/>
      <c r="AI330" s="451"/>
      <c r="AJ330" s="202"/>
      <c r="AK330" s="202"/>
      <c r="AL330" s="202"/>
      <c r="AM330" s="202"/>
      <c r="AN330" s="202"/>
      <c r="AO330" s="238"/>
      <c r="AP330" s="221"/>
      <c r="AQ330" s="202"/>
      <c r="AR330" s="202"/>
      <c r="AS330" s="202"/>
      <c r="AT330" s="202"/>
      <c r="AU330" s="353"/>
      <c r="AV330" s="241"/>
      <c r="AW330" s="241"/>
      <c r="AX330" s="241"/>
      <c r="AY330" s="241"/>
      <c r="AZ330" s="202"/>
      <c r="BC330" s="221"/>
    </row>
    <row r="331" spans="1:55" s="61" customFormat="1" ht="15" customHeight="1">
      <c r="A331" s="195"/>
      <c r="C331" s="196"/>
      <c r="D331" s="197"/>
      <c r="E331" s="463"/>
      <c r="F331" s="201"/>
      <c r="G331" s="200"/>
      <c r="H331" s="238"/>
      <c r="I331" s="202"/>
      <c r="J331" s="202"/>
      <c r="K331" s="202"/>
      <c r="L331" s="202"/>
      <c r="M331" s="202"/>
      <c r="N331" s="227"/>
      <c r="O331" s="227"/>
      <c r="P331" s="227"/>
      <c r="Q331" s="202"/>
      <c r="R331" s="202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0"/>
      <c r="AD331" s="230"/>
      <c r="AE331" s="202"/>
      <c r="AF331" s="202"/>
      <c r="AG331" s="202"/>
      <c r="AH331" s="202"/>
      <c r="AI331" s="451"/>
      <c r="AJ331" s="202"/>
      <c r="AK331" s="202"/>
      <c r="AL331" s="202"/>
      <c r="AM331" s="202"/>
      <c r="AN331" s="202"/>
      <c r="AO331" s="238"/>
      <c r="AP331" s="221"/>
      <c r="AQ331" s="202"/>
      <c r="AR331" s="202"/>
      <c r="AS331" s="202"/>
      <c r="AT331" s="202"/>
      <c r="AU331" s="353"/>
      <c r="AV331" s="241"/>
      <c r="AW331" s="241"/>
      <c r="AX331" s="241"/>
      <c r="AY331" s="241"/>
      <c r="AZ331" s="202"/>
      <c r="BC331" s="221"/>
    </row>
    <row r="332" spans="1:55" s="61" customFormat="1" ht="15" customHeight="1">
      <c r="A332" s="195"/>
      <c r="C332" s="196"/>
      <c r="D332" s="197"/>
      <c r="E332" s="463"/>
      <c r="F332" s="201"/>
      <c r="G332" s="200"/>
      <c r="H332" s="238"/>
      <c r="I332" s="202"/>
      <c r="J332" s="202"/>
      <c r="K332" s="202"/>
      <c r="L332" s="202"/>
      <c r="M332" s="202"/>
      <c r="N332" s="227"/>
      <c r="O332" s="227"/>
      <c r="P332" s="227"/>
      <c r="Q332" s="202"/>
      <c r="R332" s="202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0"/>
      <c r="AD332" s="230"/>
      <c r="AE332" s="202"/>
      <c r="AF332" s="202"/>
      <c r="AG332" s="202"/>
      <c r="AH332" s="202"/>
      <c r="AI332" s="451"/>
      <c r="AJ332" s="202"/>
      <c r="AK332" s="202"/>
      <c r="AL332" s="202"/>
      <c r="AM332" s="202"/>
      <c r="AN332" s="202"/>
      <c r="AO332" s="238"/>
      <c r="AP332" s="221"/>
      <c r="AQ332" s="202"/>
      <c r="AR332" s="202"/>
      <c r="AS332" s="202"/>
      <c r="AT332" s="202"/>
      <c r="AU332" s="353"/>
      <c r="AV332" s="241"/>
      <c r="AW332" s="241"/>
      <c r="AX332" s="241"/>
      <c r="AY332" s="241"/>
      <c r="AZ332" s="202"/>
      <c r="BC332" s="221"/>
    </row>
    <row r="333" spans="1:55" s="61" customFormat="1" ht="15" customHeight="1">
      <c r="A333" s="195"/>
      <c r="C333" s="196"/>
      <c r="D333" s="197"/>
      <c r="E333" s="463"/>
      <c r="F333" s="201"/>
      <c r="G333" s="200"/>
      <c r="H333" s="238"/>
      <c r="I333" s="202"/>
      <c r="J333" s="202"/>
      <c r="K333" s="202"/>
      <c r="L333" s="202"/>
      <c r="M333" s="202"/>
      <c r="N333" s="227"/>
      <c r="O333" s="227"/>
      <c r="P333" s="227"/>
      <c r="Q333" s="202"/>
      <c r="R333" s="202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0"/>
      <c r="AD333" s="230"/>
      <c r="AE333" s="202"/>
      <c r="AF333" s="202"/>
      <c r="AG333" s="202"/>
      <c r="AH333" s="202"/>
      <c r="AI333" s="451"/>
      <c r="AJ333" s="202"/>
      <c r="AK333" s="202"/>
      <c r="AL333" s="202"/>
      <c r="AM333" s="202"/>
      <c r="AN333" s="202"/>
      <c r="AO333" s="238"/>
      <c r="AP333" s="221"/>
      <c r="AQ333" s="202"/>
      <c r="AR333" s="202"/>
      <c r="AS333" s="202"/>
      <c r="AT333" s="202"/>
      <c r="AU333" s="353"/>
      <c r="AV333" s="241"/>
      <c r="AW333" s="241"/>
      <c r="AX333" s="241"/>
      <c r="AY333" s="241"/>
      <c r="AZ333" s="202"/>
      <c r="BC333" s="221"/>
    </row>
    <row r="334" spans="1:55" s="61" customFormat="1" ht="15" customHeight="1">
      <c r="A334" s="195"/>
      <c r="C334" s="196"/>
      <c r="D334" s="197"/>
      <c r="E334" s="463"/>
      <c r="F334" s="201"/>
      <c r="G334" s="200"/>
      <c r="H334" s="238"/>
      <c r="I334" s="202"/>
      <c r="J334" s="202"/>
      <c r="K334" s="202"/>
      <c r="L334" s="202"/>
      <c r="M334" s="202"/>
      <c r="N334" s="227"/>
      <c r="O334" s="227"/>
      <c r="P334" s="227"/>
      <c r="Q334" s="202"/>
      <c r="R334" s="202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0"/>
      <c r="AD334" s="230"/>
      <c r="AE334" s="202"/>
      <c r="AF334" s="202"/>
      <c r="AG334" s="202"/>
      <c r="AH334" s="202"/>
      <c r="AI334" s="451"/>
      <c r="AJ334" s="202"/>
      <c r="AK334" s="202"/>
      <c r="AL334" s="202"/>
      <c r="AM334" s="202"/>
      <c r="AN334" s="202"/>
      <c r="AO334" s="238"/>
      <c r="AP334" s="221"/>
      <c r="AQ334" s="202"/>
      <c r="AR334" s="202"/>
      <c r="AS334" s="202"/>
      <c r="AT334" s="202"/>
      <c r="AU334" s="353"/>
      <c r="AV334" s="241"/>
      <c r="AW334" s="241"/>
      <c r="AX334" s="241"/>
      <c r="AY334" s="241"/>
      <c r="AZ334" s="202"/>
      <c r="BC334" s="221"/>
    </row>
    <row r="335" spans="1:55" s="61" customFormat="1" ht="15" customHeight="1">
      <c r="A335" s="195"/>
      <c r="C335" s="196"/>
      <c r="D335" s="197"/>
      <c r="E335" s="463"/>
      <c r="F335" s="201"/>
      <c r="G335" s="200"/>
      <c r="H335" s="238"/>
      <c r="I335" s="202"/>
      <c r="J335" s="202"/>
      <c r="K335" s="202"/>
      <c r="L335" s="202"/>
      <c r="M335" s="202"/>
      <c r="N335" s="227"/>
      <c r="O335" s="227"/>
      <c r="P335" s="227"/>
      <c r="Q335" s="202"/>
      <c r="R335" s="202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0"/>
      <c r="AD335" s="230"/>
      <c r="AE335" s="202"/>
      <c r="AF335" s="202"/>
      <c r="AG335" s="202"/>
      <c r="AH335" s="202"/>
      <c r="AI335" s="451"/>
      <c r="AJ335" s="202"/>
      <c r="AK335" s="202"/>
      <c r="AL335" s="202"/>
      <c r="AM335" s="202"/>
      <c r="AN335" s="202"/>
      <c r="AO335" s="238"/>
      <c r="AP335" s="221"/>
      <c r="AQ335" s="202"/>
      <c r="AR335" s="202"/>
      <c r="AS335" s="202"/>
      <c r="AT335" s="202"/>
      <c r="AU335" s="353"/>
      <c r="AV335" s="241"/>
      <c r="AW335" s="241"/>
      <c r="AX335" s="241"/>
      <c r="AY335" s="241"/>
      <c r="AZ335" s="202"/>
      <c r="BC335" s="221"/>
    </row>
    <row r="336" spans="1:55" s="61" customFormat="1" ht="15" customHeight="1">
      <c r="A336" s="195"/>
      <c r="C336" s="196"/>
      <c r="D336" s="197"/>
      <c r="E336" s="463"/>
      <c r="F336" s="201"/>
      <c r="G336" s="200"/>
      <c r="H336" s="238"/>
      <c r="I336" s="202"/>
      <c r="J336" s="202"/>
      <c r="K336" s="202"/>
      <c r="L336" s="202"/>
      <c r="M336" s="202"/>
      <c r="N336" s="227"/>
      <c r="O336" s="227"/>
      <c r="P336" s="227"/>
      <c r="Q336" s="202"/>
      <c r="R336" s="202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0"/>
      <c r="AD336" s="230"/>
      <c r="AE336" s="202"/>
      <c r="AF336" s="202"/>
      <c r="AG336" s="202"/>
      <c r="AH336" s="202"/>
      <c r="AI336" s="451"/>
      <c r="AJ336" s="202"/>
      <c r="AK336" s="202"/>
      <c r="AL336" s="202"/>
      <c r="AM336" s="202"/>
      <c r="AN336" s="202"/>
      <c r="AO336" s="238"/>
      <c r="AP336" s="221"/>
      <c r="AQ336" s="202"/>
      <c r="AR336" s="202"/>
      <c r="AS336" s="202"/>
      <c r="AT336" s="202"/>
      <c r="AU336" s="353"/>
      <c r="AV336" s="241"/>
      <c r="AW336" s="241"/>
      <c r="AX336" s="241"/>
      <c r="AY336" s="241"/>
      <c r="AZ336" s="202"/>
      <c r="BC336" s="221"/>
    </row>
    <row r="337" spans="1:55" s="61" customFormat="1" ht="15" customHeight="1">
      <c r="A337" s="195"/>
      <c r="C337" s="196"/>
      <c r="D337" s="197"/>
      <c r="E337" s="463"/>
      <c r="F337" s="201"/>
      <c r="G337" s="200"/>
      <c r="H337" s="238"/>
      <c r="I337" s="202"/>
      <c r="J337" s="202"/>
      <c r="K337" s="202"/>
      <c r="L337" s="202"/>
      <c r="M337" s="202"/>
      <c r="N337" s="227"/>
      <c r="O337" s="227"/>
      <c r="P337" s="227"/>
      <c r="Q337" s="202"/>
      <c r="R337" s="202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0"/>
      <c r="AD337" s="230"/>
      <c r="AE337" s="202"/>
      <c r="AF337" s="202"/>
      <c r="AG337" s="202"/>
      <c r="AH337" s="202"/>
      <c r="AI337" s="451"/>
      <c r="AJ337" s="202"/>
      <c r="AK337" s="202"/>
      <c r="AL337" s="202"/>
      <c r="AM337" s="202"/>
      <c r="AN337" s="202"/>
      <c r="AO337" s="238"/>
      <c r="AP337" s="221"/>
      <c r="AQ337" s="202"/>
      <c r="AR337" s="202"/>
      <c r="AS337" s="202"/>
      <c r="AT337" s="202"/>
      <c r="AU337" s="353"/>
      <c r="AV337" s="241"/>
      <c r="AW337" s="241"/>
      <c r="AX337" s="241"/>
      <c r="AY337" s="241"/>
      <c r="AZ337" s="202"/>
      <c r="BC337" s="221"/>
    </row>
    <row r="338" spans="1:55" s="61" customFormat="1" ht="15" customHeight="1">
      <c r="A338" s="195"/>
      <c r="C338" s="196"/>
      <c r="D338" s="197"/>
      <c r="E338" s="463"/>
      <c r="F338" s="201"/>
      <c r="G338" s="200"/>
      <c r="H338" s="238"/>
      <c r="I338" s="202"/>
      <c r="J338" s="202"/>
      <c r="K338" s="202"/>
      <c r="L338" s="202"/>
      <c r="M338" s="202"/>
      <c r="N338" s="227"/>
      <c r="O338" s="227"/>
      <c r="P338" s="227"/>
      <c r="Q338" s="202"/>
      <c r="R338" s="202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0"/>
      <c r="AD338" s="230"/>
      <c r="AE338" s="202"/>
      <c r="AF338" s="202"/>
      <c r="AG338" s="202"/>
      <c r="AH338" s="202"/>
      <c r="AI338" s="451"/>
      <c r="AJ338" s="202"/>
      <c r="AK338" s="202"/>
      <c r="AL338" s="202"/>
      <c r="AM338" s="202"/>
      <c r="AN338" s="202"/>
      <c r="AO338" s="238"/>
      <c r="AP338" s="221"/>
      <c r="AQ338" s="202"/>
      <c r="AR338" s="202"/>
      <c r="AS338" s="202"/>
      <c r="AT338" s="202"/>
      <c r="AU338" s="353"/>
      <c r="AV338" s="241"/>
      <c r="AW338" s="241"/>
      <c r="AX338" s="241"/>
      <c r="AY338" s="241"/>
      <c r="AZ338" s="202"/>
      <c r="BC338" s="221"/>
    </row>
    <row r="339" spans="1:55" s="61" customFormat="1" ht="15" customHeight="1">
      <c r="A339" s="195"/>
      <c r="C339" s="196"/>
      <c r="D339" s="197"/>
      <c r="E339" s="463"/>
      <c r="F339" s="201"/>
      <c r="G339" s="200"/>
      <c r="H339" s="238"/>
      <c r="I339" s="202"/>
      <c r="J339" s="202"/>
      <c r="K339" s="202"/>
      <c r="L339" s="202"/>
      <c r="M339" s="202"/>
      <c r="N339" s="227"/>
      <c r="O339" s="227"/>
      <c r="P339" s="227"/>
      <c r="Q339" s="202"/>
      <c r="R339" s="202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0"/>
      <c r="AD339" s="230"/>
      <c r="AE339" s="202"/>
      <c r="AF339" s="202"/>
      <c r="AG339" s="202"/>
      <c r="AH339" s="202"/>
      <c r="AI339" s="451"/>
      <c r="AJ339" s="202"/>
      <c r="AK339" s="202"/>
      <c r="AL339" s="202"/>
      <c r="AM339" s="202"/>
      <c r="AN339" s="202"/>
      <c r="AO339" s="238"/>
      <c r="AP339" s="221"/>
      <c r="AQ339" s="202"/>
      <c r="AR339" s="202"/>
      <c r="AS339" s="202"/>
      <c r="AT339" s="202"/>
      <c r="AU339" s="353"/>
      <c r="AV339" s="241"/>
      <c r="AW339" s="241"/>
      <c r="AX339" s="241"/>
      <c r="AY339" s="241"/>
      <c r="AZ339" s="202"/>
      <c r="BC339" s="221"/>
    </row>
    <row r="340" spans="1:55" s="61" customFormat="1" ht="15" customHeight="1">
      <c r="A340" s="195"/>
      <c r="C340" s="196"/>
      <c r="D340" s="197"/>
      <c r="E340" s="463"/>
      <c r="F340" s="201"/>
      <c r="G340" s="200"/>
      <c r="H340" s="238"/>
      <c r="I340" s="202"/>
      <c r="J340" s="202"/>
      <c r="K340" s="202"/>
      <c r="L340" s="202"/>
      <c r="M340" s="202"/>
      <c r="N340" s="227"/>
      <c r="O340" s="227"/>
      <c r="P340" s="227"/>
      <c r="Q340" s="202"/>
      <c r="R340" s="202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0"/>
      <c r="AD340" s="230"/>
      <c r="AE340" s="202"/>
      <c r="AF340" s="202"/>
      <c r="AG340" s="202"/>
      <c r="AH340" s="202"/>
      <c r="AI340" s="451"/>
      <c r="AJ340" s="202"/>
      <c r="AK340" s="202"/>
      <c r="AL340" s="202"/>
      <c r="AM340" s="202"/>
      <c r="AN340" s="202"/>
      <c r="AO340" s="238"/>
      <c r="AP340" s="221"/>
      <c r="AQ340" s="202"/>
      <c r="AR340" s="202"/>
      <c r="AS340" s="202"/>
      <c r="AT340" s="202"/>
      <c r="AU340" s="353"/>
      <c r="AV340" s="241"/>
      <c r="AW340" s="241"/>
      <c r="AX340" s="241"/>
      <c r="AY340" s="241"/>
      <c r="AZ340" s="202"/>
      <c r="BC340" s="221"/>
    </row>
    <row r="341" spans="1:55" s="61" customFormat="1" ht="15" customHeight="1">
      <c r="A341" s="195"/>
      <c r="C341" s="196"/>
      <c r="D341" s="197"/>
      <c r="E341" s="463"/>
      <c r="F341" s="201"/>
      <c r="G341" s="200"/>
      <c r="H341" s="238"/>
      <c r="I341" s="202"/>
      <c r="J341" s="202"/>
      <c r="K341" s="202"/>
      <c r="L341" s="202"/>
      <c r="M341" s="202"/>
      <c r="N341" s="227"/>
      <c r="O341" s="227"/>
      <c r="P341" s="227"/>
      <c r="Q341" s="202"/>
      <c r="R341" s="202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0"/>
      <c r="AD341" s="230"/>
      <c r="AE341" s="202"/>
      <c r="AF341" s="202"/>
      <c r="AG341" s="202"/>
      <c r="AH341" s="202"/>
      <c r="AI341" s="451"/>
      <c r="AJ341" s="202"/>
      <c r="AK341" s="202"/>
      <c r="AL341" s="202"/>
      <c r="AM341" s="202"/>
      <c r="AN341" s="202"/>
      <c r="AO341" s="238"/>
      <c r="AP341" s="221"/>
      <c r="AQ341" s="202"/>
      <c r="AR341" s="202"/>
      <c r="AS341" s="202"/>
      <c r="AT341" s="202"/>
      <c r="AU341" s="353"/>
      <c r="AV341" s="241"/>
      <c r="AW341" s="241"/>
      <c r="AX341" s="241"/>
      <c r="AY341" s="241"/>
      <c r="AZ341" s="202"/>
      <c r="BC341" s="221"/>
    </row>
    <row r="342" spans="1:55" s="61" customFormat="1" ht="15" customHeight="1">
      <c r="A342" s="195"/>
      <c r="C342" s="196"/>
      <c r="D342" s="197"/>
      <c r="E342" s="463"/>
      <c r="F342" s="201"/>
      <c r="G342" s="200"/>
      <c r="H342" s="238"/>
      <c r="I342" s="202"/>
      <c r="J342" s="202"/>
      <c r="K342" s="202"/>
      <c r="L342" s="202"/>
      <c r="M342" s="202"/>
      <c r="N342" s="227"/>
      <c r="O342" s="227"/>
      <c r="P342" s="227"/>
      <c r="Q342" s="202"/>
      <c r="R342" s="202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0"/>
      <c r="AD342" s="230"/>
      <c r="AE342" s="202"/>
      <c r="AF342" s="202"/>
      <c r="AG342" s="202"/>
      <c r="AH342" s="202"/>
      <c r="AI342" s="451"/>
      <c r="AJ342" s="202"/>
      <c r="AK342" s="202"/>
      <c r="AL342" s="202"/>
      <c r="AM342" s="202"/>
      <c r="AN342" s="202"/>
      <c r="AO342" s="238"/>
      <c r="AP342" s="221"/>
      <c r="AQ342" s="202"/>
      <c r="AR342" s="202"/>
      <c r="AS342" s="202"/>
      <c r="AT342" s="202"/>
      <c r="AU342" s="353"/>
      <c r="AV342" s="241"/>
      <c r="AW342" s="241"/>
      <c r="AX342" s="241"/>
      <c r="AY342" s="241"/>
      <c r="AZ342" s="202"/>
      <c r="BC342" s="221"/>
    </row>
    <row r="343" spans="1:55" s="61" customFormat="1" ht="15" customHeight="1">
      <c r="A343" s="195"/>
      <c r="C343" s="196"/>
      <c r="D343" s="197"/>
      <c r="E343" s="463"/>
      <c r="F343" s="201"/>
      <c r="G343" s="200"/>
      <c r="H343" s="238"/>
      <c r="I343" s="202"/>
      <c r="J343" s="202"/>
      <c r="K343" s="202"/>
      <c r="L343" s="202"/>
      <c r="M343" s="202"/>
      <c r="N343" s="227"/>
      <c r="O343" s="227"/>
      <c r="P343" s="227"/>
      <c r="Q343" s="202"/>
      <c r="R343" s="202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0"/>
      <c r="AD343" s="230"/>
      <c r="AE343" s="202"/>
      <c r="AF343" s="202"/>
      <c r="AG343" s="202"/>
      <c r="AH343" s="202"/>
      <c r="AI343" s="451"/>
      <c r="AJ343" s="202"/>
      <c r="AK343" s="202"/>
      <c r="AL343" s="202"/>
      <c r="AM343" s="202"/>
      <c r="AN343" s="202"/>
      <c r="AO343" s="238"/>
      <c r="AP343" s="221"/>
      <c r="AQ343" s="202"/>
      <c r="AR343" s="202"/>
      <c r="AS343" s="202"/>
      <c r="AT343" s="202"/>
      <c r="AU343" s="353"/>
      <c r="AV343" s="241"/>
      <c r="AW343" s="241"/>
      <c r="AX343" s="241"/>
      <c r="AY343" s="241"/>
      <c r="AZ343" s="202"/>
      <c r="BC343" s="221"/>
    </row>
    <row r="344" spans="1:55" s="61" customFormat="1" ht="15" customHeight="1">
      <c r="A344" s="195"/>
      <c r="C344" s="196"/>
      <c r="D344" s="197"/>
      <c r="E344" s="463"/>
      <c r="F344" s="201"/>
      <c r="G344" s="200"/>
      <c r="H344" s="238"/>
      <c r="I344" s="202"/>
      <c r="J344" s="202"/>
      <c r="K344" s="202"/>
      <c r="L344" s="202"/>
      <c r="M344" s="202"/>
      <c r="N344" s="227"/>
      <c r="O344" s="227"/>
      <c r="P344" s="227"/>
      <c r="Q344" s="202"/>
      <c r="R344" s="202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0"/>
      <c r="AD344" s="230"/>
      <c r="AE344" s="202"/>
      <c r="AF344" s="202"/>
      <c r="AG344" s="202"/>
      <c r="AH344" s="202"/>
      <c r="AI344" s="451"/>
      <c r="AJ344" s="202"/>
      <c r="AK344" s="202"/>
      <c r="AL344" s="202"/>
      <c r="AM344" s="202"/>
      <c r="AN344" s="202"/>
      <c r="AO344" s="238"/>
      <c r="AP344" s="221"/>
      <c r="AQ344" s="202"/>
      <c r="AR344" s="202"/>
      <c r="AS344" s="202"/>
      <c r="AT344" s="202"/>
      <c r="AU344" s="353"/>
      <c r="AV344" s="241"/>
      <c r="AW344" s="241"/>
      <c r="AX344" s="241"/>
      <c r="AY344" s="241"/>
      <c r="AZ344" s="202"/>
      <c r="BC344" s="221"/>
    </row>
    <row r="345" spans="1:55" s="61" customFormat="1" ht="15" customHeight="1">
      <c r="A345" s="195"/>
      <c r="C345" s="196"/>
      <c r="D345" s="197"/>
      <c r="E345" s="463"/>
      <c r="F345" s="201"/>
      <c r="G345" s="200"/>
      <c r="H345" s="238"/>
      <c r="I345" s="202"/>
      <c r="J345" s="202"/>
      <c r="K345" s="202"/>
      <c r="L345" s="202"/>
      <c r="M345" s="202"/>
      <c r="N345" s="227"/>
      <c r="O345" s="227"/>
      <c r="P345" s="227"/>
      <c r="Q345" s="202"/>
      <c r="R345" s="202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0"/>
      <c r="AD345" s="230"/>
      <c r="AE345" s="202"/>
      <c r="AF345" s="202"/>
      <c r="AG345" s="202"/>
      <c r="AH345" s="202"/>
      <c r="AI345" s="451"/>
      <c r="AJ345" s="202"/>
      <c r="AK345" s="202"/>
      <c r="AL345" s="202"/>
      <c r="AM345" s="202"/>
      <c r="AN345" s="202"/>
      <c r="AO345" s="238"/>
      <c r="AP345" s="221"/>
      <c r="AQ345" s="202"/>
      <c r="AR345" s="202"/>
      <c r="AS345" s="202"/>
      <c r="AT345" s="202"/>
      <c r="AU345" s="353"/>
      <c r="AV345" s="241"/>
      <c r="AW345" s="241"/>
      <c r="AX345" s="241"/>
      <c r="AY345" s="241"/>
      <c r="AZ345" s="202"/>
      <c r="BC345" s="221"/>
    </row>
    <row r="346" spans="1:55" s="61" customFormat="1" ht="15" customHeight="1">
      <c r="A346" s="195"/>
      <c r="C346" s="196"/>
      <c r="D346" s="197"/>
      <c r="E346" s="463"/>
      <c r="F346" s="201"/>
      <c r="G346" s="200"/>
      <c r="H346" s="238"/>
      <c r="I346" s="202"/>
      <c r="J346" s="202"/>
      <c r="K346" s="202"/>
      <c r="L346" s="202"/>
      <c r="M346" s="202"/>
      <c r="N346" s="227"/>
      <c r="O346" s="227"/>
      <c r="P346" s="227"/>
      <c r="Q346" s="202"/>
      <c r="R346" s="202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0"/>
      <c r="AD346" s="230"/>
      <c r="AE346" s="202"/>
      <c r="AF346" s="202"/>
      <c r="AG346" s="202"/>
      <c r="AH346" s="202"/>
      <c r="AI346" s="451"/>
      <c r="AJ346" s="202"/>
      <c r="AK346" s="202"/>
      <c r="AL346" s="202"/>
      <c r="AM346" s="202"/>
      <c r="AN346" s="202"/>
      <c r="AO346" s="238"/>
      <c r="AP346" s="221"/>
      <c r="AQ346" s="202"/>
      <c r="AR346" s="202"/>
      <c r="AS346" s="202"/>
      <c r="AT346" s="202"/>
      <c r="AU346" s="353"/>
      <c r="AV346" s="241"/>
      <c r="AW346" s="241"/>
      <c r="AX346" s="241"/>
      <c r="AY346" s="241"/>
      <c r="AZ346" s="202"/>
      <c r="BC346" s="221"/>
    </row>
    <row r="347" spans="1:55" s="61" customFormat="1" ht="15" customHeight="1">
      <c r="A347" s="195"/>
      <c r="C347" s="196"/>
      <c r="D347" s="197"/>
      <c r="E347" s="463"/>
      <c r="F347" s="201"/>
      <c r="G347" s="200"/>
      <c r="H347" s="238"/>
      <c r="I347" s="202"/>
      <c r="J347" s="202"/>
      <c r="K347" s="202"/>
      <c r="L347" s="202"/>
      <c r="M347" s="202"/>
      <c r="N347" s="227"/>
      <c r="O347" s="227"/>
      <c r="P347" s="227"/>
      <c r="Q347" s="202"/>
      <c r="R347" s="202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0"/>
      <c r="AD347" s="230"/>
      <c r="AE347" s="202"/>
      <c r="AF347" s="202"/>
      <c r="AG347" s="202"/>
      <c r="AH347" s="202"/>
      <c r="AI347" s="451"/>
      <c r="AJ347" s="202"/>
      <c r="AK347" s="202"/>
      <c r="AL347" s="202"/>
      <c r="AM347" s="202"/>
      <c r="AN347" s="202"/>
      <c r="AO347" s="238"/>
      <c r="AP347" s="221"/>
      <c r="AQ347" s="202"/>
      <c r="AR347" s="202"/>
      <c r="AS347" s="202"/>
      <c r="AT347" s="202"/>
      <c r="AU347" s="353"/>
      <c r="AV347" s="241"/>
      <c r="AW347" s="241"/>
      <c r="AX347" s="241"/>
      <c r="AY347" s="241"/>
      <c r="AZ347" s="202"/>
      <c r="BC347" s="221"/>
    </row>
    <row r="348" spans="1:55" s="61" customFormat="1" ht="15" customHeight="1">
      <c r="A348" s="195"/>
      <c r="C348" s="196"/>
      <c r="D348" s="197"/>
      <c r="E348" s="463"/>
      <c r="F348" s="201"/>
      <c r="G348" s="200"/>
      <c r="H348" s="238"/>
      <c r="I348" s="202"/>
      <c r="J348" s="202"/>
      <c r="K348" s="202"/>
      <c r="L348" s="202"/>
      <c r="M348" s="202"/>
      <c r="N348" s="227"/>
      <c r="O348" s="227"/>
      <c r="P348" s="227"/>
      <c r="Q348" s="202"/>
      <c r="R348" s="202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0"/>
      <c r="AD348" s="230"/>
      <c r="AE348" s="202"/>
      <c r="AF348" s="202"/>
      <c r="AG348" s="202"/>
      <c r="AH348" s="202"/>
      <c r="AI348" s="451"/>
      <c r="AJ348" s="202"/>
      <c r="AK348" s="202"/>
      <c r="AL348" s="202"/>
      <c r="AM348" s="202"/>
      <c r="AN348" s="202"/>
      <c r="AO348" s="238"/>
      <c r="AP348" s="221"/>
      <c r="AQ348" s="202"/>
      <c r="AR348" s="202"/>
      <c r="AS348" s="202"/>
      <c r="AT348" s="202"/>
      <c r="AU348" s="353"/>
      <c r="AV348" s="241"/>
      <c r="AW348" s="241"/>
      <c r="AX348" s="241"/>
      <c r="AY348" s="241"/>
      <c r="AZ348" s="202"/>
      <c r="BC348" s="221"/>
    </row>
    <row r="349" spans="1:55" s="61" customFormat="1" ht="15" customHeight="1">
      <c r="A349" s="195"/>
      <c r="C349" s="196"/>
      <c r="D349" s="197"/>
      <c r="E349" s="463"/>
      <c r="F349" s="201"/>
      <c r="G349" s="200"/>
      <c r="H349" s="238"/>
      <c r="I349" s="202"/>
      <c r="J349" s="202"/>
      <c r="K349" s="202"/>
      <c r="L349" s="202"/>
      <c r="M349" s="202"/>
      <c r="N349" s="227"/>
      <c r="O349" s="227"/>
      <c r="P349" s="227"/>
      <c r="Q349" s="202"/>
      <c r="R349" s="202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0"/>
      <c r="AD349" s="230"/>
      <c r="AE349" s="202"/>
      <c r="AF349" s="202"/>
      <c r="AG349" s="202"/>
      <c r="AH349" s="202"/>
      <c r="AI349" s="451"/>
      <c r="AJ349" s="202"/>
      <c r="AK349" s="202"/>
      <c r="AL349" s="202"/>
      <c r="AM349" s="202"/>
      <c r="AN349" s="202"/>
      <c r="AO349" s="238"/>
      <c r="AP349" s="221"/>
      <c r="AQ349" s="202"/>
      <c r="AR349" s="202"/>
      <c r="AS349" s="202"/>
      <c r="AT349" s="202"/>
      <c r="AU349" s="353"/>
      <c r="AV349" s="241"/>
      <c r="AW349" s="241"/>
      <c r="AX349" s="241"/>
      <c r="AY349" s="241"/>
      <c r="AZ349" s="202"/>
      <c r="BC349" s="221"/>
    </row>
    <row r="350" spans="1:55" s="61" customFormat="1" ht="15" customHeight="1">
      <c r="A350" s="195"/>
      <c r="C350" s="196"/>
      <c r="D350" s="197"/>
      <c r="E350" s="463"/>
      <c r="F350" s="201"/>
      <c r="G350" s="200"/>
      <c r="H350" s="238"/>
      <c r="I350" s="202"/>
      <c r="J350" s="202"/>
      <c r="K350" s="202"/>
      <c r="L350" s="202"/>
      <c r="M350" s="202"/>
      <c r="N350" s="227"/>
      <c r="O350" s="227"/>
      <c r="P350" s="227"/>
      <c r="Q350" s="202"/>
      <c r="R350" s="202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0"/>
      <c r="AD350" s="230"/>
      <c r="AE350" s="202"/>
      <c r="AF350" s="202"/>
      <c r="AG350" s="202"/>
      <c r="AH350" s="202"/>
      <c r="AI350" s="451"/>
      <c r="AJ350" s="202"/>
      <c r="AK350" s="202"/>
      <c r="AL350" s="202"/>
      <c r="AM350" s="202"/>
      <c r="AN350" s="202"/>
      <c r="AO350" s="238"/>
      <c r="AP350" s="221"/>
      <c r="AQ350" s="202"/>
      <c r="AR350" s="202"/>
      <c r="AS350" s="202"/>
      <c r="AT350" s="202"/>
      <c r="AU350" s="353"/>
      <c r="AV350" s="241"/>
      <c r="AW350" s="241"/>
      <c r="AX350" s="241"/>
      <c r="AY350" s="241"/>
      <c r="AZ350" s="202"/>
      <c r="BC350" s="221"/>
    </row>
    <row r="351" spans="1:55" s="61" customFormat="1" ht="15" customHeight="1">
      <c r="A351" s="195"/>
      <c r="C351" s="196"/>
      <c r="D351" s="197"/>
      <c r="E351" s="463"/>
      <c r="F351" s="201"/>
      <c r="G351" s="200"/>
      <c r="H351" s="238"/>
      <c r="I351" s="202"/>
      <c r="J351" s="202"/>
      <c r="K351" s="202"/>
      <c r="L351" s="202"/>
      <c r="M351" s="202"/>
      <c r="N351" s="227"/>
      <c r="O351" s="227"/>
      <c r="P351" s="227"/>
      <c r="Q351" s="202"/>
      <c r="R351" s="202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0"/>
      <c r="AD351" s="230"/>
      <c r="AE351" s="202"/>
      <c r="AF351" s="202"/>
      <c r="AG351" s="202"/>
      <c r="AH351" s="202"/>
      <c r="AI351" s="451"/>
      <c r="AJ351" s="202"/>
      <c r="AK351" s="202"/>
      <c r="AL351" s="202"/>
      <c r="AM351" s="202"/>
      <c r="AN351" s="202"/>
      <c r="AO351" s="238"/>
      <c r="AP351" s="221"/>
      <c r="AQ351" s="202"/>
      <c r="AR351" s="202"/>
      <c r="AS351" s="202"/>
      <c r="AT351" s="202"/>
      <c r="AU351" s="353"/>
      <c r="AV351" s="241"/>
      <c r="AW351" s="241"/>
      <c r="AX351" s="241"/>
      <c r="AY351" s="241"/>
      <c r="AZ351" s="202"/>
      <c r="BC351" s="221"/>
    </row>
    <row r="352" spans="1:55" s="61" customFormat="1" ht="15" customHeight="1">
      <c r="A352" s="195"/>
      <c r="C352" s="196"/>
      <c r="D352" s="197"/>
      <c r="E352" s="463"/>
      <c r="F352" s="201"/>
      <c r="G352" s="200"/>
      <c r="H352" s="238"/>
      <c r="I352" s="202"/>
      <c r="J352" s="202"/>
      <c r="K352" s="202"/>
      <c r="L352" s="202"/>
      <c r="M352" s="202"/>
      <c r="N352" s="227"/>
      <c r="O352" s="227"/>
      <c r="P352" s="227"/>
      <c r="Q352" s="202"/>
      <c r="R352" s="202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0"/>
      <c r="AD352" s="230"/>
      <c r="AE352" s="202"/>
      <c r="AF352" s="202"/>
      <c r="AG352" s="202"/>
      <c r="AH352" s="202"/>
      <c r="AI352" s="451"/>
      <c r="AJ352" s="202"/>
      <c r="AK352" s="202"/>
      <c r="AL352" s="202"/>
      <c r="AM352" s="202"/>
      <c r="AN352" s="202"/>
      <c r="AO352" s="238"/>
      <c r="AP352" s="221"/>
      <c r="AQ352" s="202"/>
      <c r="AR352" s="202"/>
      <c r="AS352" s="202"/>
      <c r="AT352" s="202"/>
      <c r="AU352" s="353"/>
      <c r="AV352" s="241"/>
      <c r="AW352" s="241"/>
      <c r="AX352" s="241"/>
      <c r="AY352" s="241"/>
      <c r="AZ352" s="202"/>
      <c r="BC352" s="221"/>
    </row>
    <row r="353" spans="1:55" s="61" customFormat="1" ht="15" customHeight="1">
      <c r="A353" s="195"/>
      <c r="C353" s="196"/>
      <c r="D353" s="197"/>
      <c r="E353" s="463"/>
      <c r="F353" s="201"/>
      <c r="G353" s="200"/>
      <c r="H353" s="238"/>
      <c r="I353" s="202"/>
      <c r="J353" s="202"/>
      <c r="K353" s="202"/>
      <c r="L353" s="202"/>
      <c r="M353" s="202"/>
      <c r="N353" s="227"/>
      <c r="O353" s="227"/>
      <c r="P353" s="227"/>
      <c r="Q353" s="202"/>
      <c r="R353" s="202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0"/>
      <c r="AD353" s="230"/>
      <c r="AE353" s="202"/>
      <c r="AF353" s="202"/>
      <c r="AG353" s="202"/>
      <c r="AH353" s="202"/>
      <c r="AI353" s="451"/>
      <c r="AJ353" s="202"/>
      <c r="AK353" s="202"/>
      <c r="AL353" s="202"/>
      <c r="AM353" s="202"/>
      <c r="AN353" s="202"/>
      <c r="AO353" s="238"/>
      <c r="AP353" s="221"/>
      <c r="AQ353" s="202"/>
      <c r="AR353" s="202"/>
      <c r="AS353" s="202"/>
      <c r="AT353" s="202"/>
      <c r="AU353" s="353"/>
      <c r="AV353" s="241"/>
      <c r="AW353" s="241"/>
      <c r="AX353" s="241"/>
      <c r="AY353" s="241"/>
      <c r="AZ353" s="202"/>
      <c r="BC353" s="221"/>
    </row>
    <row r="354" spans="1:55" s="61" customFormat="1" ht="15" customHeight="1">
      <c r="A354" s="195"/>
      <c r="C354" s="196"/>
      <c r="D354" s="197"/>
      <c r="E354" s="463"/>
      <c r="F354" s="201"/>
      <c r="G354" s="200"/>
      <c r="H354" s="238"/>
      <c r="I354" s="202"/>
      <c r="J354" s="202"/>
      <c r="K354" s="202"/>
      <c r="L354" s="202"/>
      <c r="M354" s="202"/>
      <c r="N354" s="227"/>
      <c r="O354" s="227"/>
      <c r="P354" s="227"/>
      <c r="Q354" s="202"/>
      <c r="R354" s="202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0"/>
      <c r="AD354" s="230"/>
      <c r="AE354" s="202"/>
      <c r="AF354" s="202"/>
      <c r="AG354" s="202"/>
      <c r="AH354" s="202"/>
      <c r="AI354" s="451"/>
      <c r="AJ354" s="202"/>
      <c r="AK354" s="202"/>
      <c r="AL354" s="202"/>
      <c r="AM354" s="202"/>
      <c r="AN354" s="202"/>
      <c r="AO354" s="238"/>
      <c r="AP354" s="221"/>
      <c r="AQ354" s="202"/>
      <c r="AR354" s="202"/>
      <c r="AS354" s="202"/>
      <c r="AT354" s="202"/>
      <c r="AU354" s="353"/>
      <c r="AV354" s="241"/>
      <c r="AW354" s="241"/>
      <c r="AX354" s="241"/>
      <c r="AY354" s="241"/>
      <c r="AZ354" s="202"/>
      <c r="BC354" s="221"/>
    </row>
    <row r="355" spans="1:55" s="61" customFormat="1" ht="15" customHeight="1">
      <c r="A355" s="195"/>
      <c r="C355" s="196"/>
      <c r="D355" s="197"/>
      <c r="E355" s="463"/>
      <c r="F355" s="201"/>
      <c r="G355" s="200"/>
      <c r="H355" s="238"/>
      <c r="I355" s="202"/>
      <c r="J355" s="202"/>
      <c r="K355" s="202"/>
      <c r="L355" s="202"/>
      <c r="M355" s="202"/>
      <c r="N355" s="227"/>
      <c r="O355" s="227"/>
      <c r="P355" s="227"/>
      <c r="Q355" s="202"/>
      <c r="R355" s="202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0"/>
      <c r="AD355" s="230"/>
      <c r="AE355" s="202"/>
      <c r="AF355" s="202"/>
      <c r="AG355" s="202"/>
      <c r="AH355" s="202"/>
      <c r="AI355" s="451"/>
      <c r="AJ355" s="202"/>
      <c r="AK355" s="202"/>
      <c r="AL355" s="202"/>
      <c r="AM355" s="202"/>
      <c r="AN355" s="202"/>
      <c r="AO355" s="238"/>
      <c r="AP355" s="221"/>
      <c r="AQ355" s="202"/>
      <c r="AR355" s="202"/>
      <c r="AS355" s="202"/>
      <c r="AT355" s="202"/>
      <c r="AU355" s="353"/>
      <c r="AV355" s="241"/>
      <c r="AW355" s="241"/>
      <c r="AX355" s="241"/>
      <c r="AY355" s="241"/>
      <c r="AZ355" s="202"/>
      <c r="BC355" s="221"/>
    </row>
    <row r="356" spans="1:55" s="61" customFormat="1" ht="15" customHeight="1">
      <c r="A356" s="195"/>
      <c r="C356" s="196"/>
      <c r="D356" s="197"/>
      <c r="E356" s="463"/>
      <c r="F356" s="201"/>
      <c r="G356" s="200"/>
      <c r="H356" s="238"/>
      <c r="I356" s="202"/>
      <c r="J356" s="202"/>
      <c r="K356" s="202"/>
      <c r="L356" s="202"/>
      <c r="M356" s="202"/>
      <c r="N356" s="227"/>
      <c r="O356" s="227"/>
      <c r="P356" s="227"/>
      <c r="Q356" s="202"/>
      <c r="R356" s="202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0"/>
      <c r="AD356" s="230"/>
      <c r="AE356" s="202"/>
      <c r="AF356" s="202"/>
      <c r="AG356" s="202"/>
      <c r="AH356" s="202"/>
      <c r="AI356" s="451"/>
      <c r="AJ356" s="202"/>
      <c r="AK356" s="202"/>
      <c r="AL356" s="202"/>
      <c r="AM356" s="202"/>
      <c r="AN356" s="202"/>
      <c r="AO356" s="238"/>
      <c r="AP356" s="221"/>
      <c r="AQ356" s="202"/>
      <c r="AR356" s="202"/>
      <c r="AS356" s="202"/>
      <c r="AT356" s="202"/>
      <c r="AU356" s="353"/>
      <c r="AV356" s="241"/>
      <c r="AW356" s="241"/>
      <c r="AX356" s="241"/>
      <c r="AY356" s="241"/>
      <c r="AZ356" s="202"/>
      <c r="BC356" s="221"/>
    </row>
    <row r="357" spans="1:55" s="61" customFormat="1" ht="15" customHeight="1">
      <c r="A357" s="195"/>
      <c r="C357" s="196"/>
      <c r="D357" s="197"/>
      <c r="E357" s="463"/>
      <c r="F357" s="201"/>
      <c r="G357" s="200"/>
      <c r="H357" s="238"/>
      <c r="I357" s="202"/>
      <c r="J357" s="202"/>
      <c r="K357" s="202"/>
      <c r="L357" s="202"/>
      <c r="M357" s="202"/>
      <c r="N357" s="227"/>
      <c r="O357" s="227"/>
      <c r="P357" s="227"/>
      <c r="Q357" s="202"/>
      <c r="R357" s="202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0"/>
      <c r="AD357" s="230"/>
      <c r="AE357" s="202"/>
      <c r="AF357" s="202"/>
      <c r="AG357" s="202"/>
      <c r="AH357" s="202"/>
      <c r="AI357" s="451"/>
      <c r="AJ357" s="202"/>
      <c r="AK357" s="202"/>
      <c r="AL357" s="202"/>
      <c r="AM357" s="202"/>
      <c r="AN357" s="202"/>
      <c r="AO357" s="238"/>
      <c r="AP357" s="221"/>
      <c r="AQ357" s="202"/>
      <c r="AR357" s="202"/>
      <c r="AS357" s="202"/>
      <c r="AT357" s="202"/>
      <c r="AU357" s="353"/>
      <c r="AV357" s="241"/>
      <c r="AW357" s="241"/>
      <c r="AX357" s="241"/>
      <c r="AY357" s="241"/>
      <c r="AZ357" s="202"/>
      <c r="BC357" s="221"/>
    </row>
    <row r="358" spans="1:55" s="61" customFormat="1" ht="15" customHeight="1">
      <c r="A358" s="195"/>
      <c r="C358" s="196"/>
      <c r="D358" s="197"/>
      <c r="E358" s="463"/>
      <c r="F358" s="201"/>
      <c r="G358" s="200"/>
      <c r="H358" s="238"/>
      <c r="I358" s="202"/>
      <c r="J358" s="202"/>
      <c r="K358" s="202"/>
      <c r="L358" s="202"/>
      <c r="M358" s="202"/>
      <c r="N358" s="227"/>
      <c r="O358" s="227"/>
      <c r="P358" s="227"/>
      <c r="Q358" s="202"/>
      <c r="R358" s="202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0"/>
      <c r="AD358" s="230"/>
      <c r="AE358" s="202"/>
      <c r="AF358" s="202"/>
      <c r="AG358" s="202"/>
      <c r="AH358" s="202"/>
      <c r="AI358" s="451"/>
      <c r="AJ358" s="202"/>
      <c r="AK358" s="202"/>
      <c r="AL358" s="202"/>
      <c r="AM358" s="202"/>
      <c r="AN358" s="202"/>
      <c r="AO358" s="238"/>
      <c r="AP358" s="221"/>
      <c r="AQ358" s="202"/>
      <c r="AR358" s="202"/>
      <c r="AS358" s="202"/>
      <c r="AT358" s="202"/>
      <c r="AU358" s="353"/>
      <c r="AV358" s="241"/>
      <c r="AW358" s="241"/>
      <c r="AX358" s="241"/>
      <c r="AY358" s="241"/>
      <c r="AZ358" s="202"/>
      <c r="BC358" s="221"/>
    </row>
    <row r="359" spans="1:55" s="61" customFormat="1" ht="15" customHeight="1">
      <c r="A359" s="195"/>
      <c r="C359" s="196"/>
      <c r="D359" s="197"/>
      <c r="E359" s="463"/>
      <c r="F359" s="201"/>
      <c r="G359" s="200"/>
      <c r="H359" s="238"/>
      <c r="I359" s="202"/>
      <c r="J359" s="202"/>
      <c r="K359" s="202"/>
      <c r="L359" s="202"/>
      <c r="M359" s="202"/>
      <c r="N359" s="227"/>
      <c r="O359" s="227"/>
      <c r="P359" s="227"/>
      <c r="Q359" s="202"/>
      <c r="R359" s="202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0"/>
      <c r="AD359" s="230"/>
      <c r="AE359" s="202"/>
      <c r="AF359" s="202"/>
      <c r="AG359" s="202"/>
      <c r="AH359" s="202"/>
      <c r="AI359" s="451"/>
      <c r="AJ359" s="202"/>
      <c r="AK359" s="202"/>
      <c r="AL359" s="202"/>
      <c r="AM359" s="202"/>
      <c r="AN359" s="202"/>
      <c r="AO359" s="238"/>
      <c r="AP359" s="221"/>
      <c r="AQ359" s="202"/>
      <c r="AR359" s="202"/>
      <c r="AS359" s="202"/>
      <c r="AT359" s="202"/>
      <c r="AU359" s="353"/>
      <c r="AV359" s="241"/>
      <c r="AW359" s="241"/>
      <c r="AX359" s="241"/>
      <c r="AY359" s="241"/>
      <c r="AZ359" s="202"/>
      <c r="BC359" s="221"/>
    </row>
    <row r="360" spans="1:55" s="61" customFormat="1" ht="15" customHeight="1">
      <c r="A360" s="195"/>
      <c r="C360" s="196"/>
      <c r="D360" s="197"/>
      <c r="E360" s="463"/>
      <c r="F360" s="201"/>
      <c r="G360" s="200"/>
      <c r="H360" s="238"/>
      <c r="I360" s="202"/>
      <c r="J360" s="202"/>
      <c r="K360" s="202"/>
      <c r="L360" s="202"/>
      <c r="M360" s="202"/>
      <c r="N360" s="227"/>
      <c r="O360" s="227"/>
      <c r="P360" s="227"/>
      <c r="Q360" s="202"/>
      <c r="R360" s="202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0"/>
      <c r="AD360" s="230"/>
      <c r="AE360" s="202"/>
      <c r="AF360" s="202"/>
      <c r="AG360" s="202"/>
      <c r="AH360" s="202"/>
      <c r="AI360" s="451"/>
      <c r="AJ360" s="202"/>
      <c r="AK360" s="202"/>
      <c r="AL360" s="202"/>
      <c r="AM360" s="202"/>
      <c r="AN360" s="202"/>
      <c r="AO360" s="238"/>
      <c r="AP360" s="221"/>
      <c r="AQ360" s="202"/>
      <c r="AR360" s="202"/>
      <c r="AS360" s="202"/>
      <c r="AT360" s="202"/>
      <c r="AU360" s="353"/>
      <c r="AV360" s="241"/>
      <c r="AW360" s="241"/>
      <c r="AX360" s="241"/>
      <c r="AY360" s="241"/>
      <c r="AZ360" s="202"/>
      <c r="BC360" s="221"/>
    </row>
    <row r="361" spans="1:55" s="61" customFormat="1" ht="15" customHeight="1">
      <c r="A361" s="195"/>
      <c r="C361" s="196"/>
      <c r="D361" s="197"/>
      <c r="E361" s="463"/>
      <c r="F361" s="201"/>
      <c r="G361" s="200"/>
      <c r="H361" s="238"/>
      <c r="I361" s="202"/>
      <c r="J361" s="202"/>
      <c r="K361" s="202"/>
      <c r="L361" s="202"/>
      <c r="M361" s="202"/>
      <c r="N361" s="227"/>
      <c r="O361" s="227"/>
      <c r="P361" s="227"/>
      <c r="Q361" s="202"/>
      <c r="R361" s="202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0"/>
      <c r="AD361" s="230"/>
      <c r="AE361" s="202"/>
      <c r="AF361" s="202"/>
      <c r="AG361" s="202"/>
      <c r="AH361" s="202"/>
      <c r="AI361" s="451"/>
      <c r="AJ361" s="202"/>
      <c r="AK361" s="202"/>
      <c r="AL361" s="202"/>
      <c r="AM361" s="202"/>
      <c r="AN361" s="202"/>
      <c r="AO361" s="238"/>
      <c r="AP361" s="221"/>
      <c r="AQ361" s="202"/>
      <c r="AR361" s="202"/>
      <c r="AS361" s="202"/>
      <c r="AT361" s="202"/>
      <c r="AU361" s="353"/>
      <c r="AV361" s="241"/>
      <c r="AW361" s="241"/>
      <c r="AX361" s="241"/>
      <c r="AY361" s="241"/>
      <c r="AZ361" s="202"/>
      <c r="BC361" s="221"/>
    </row>
    <row r="362" spans="1:55" s="61" customFormat="1" ht="15" customHeight="1">
      <c r="A362" s="195"/>
      <c r="C362" s="196"/>
      <c r="D362" s="197"/>
      <c r="E362" s="463"/>
      <c r="F362" s="201"/>
      <c r="G362" s="200"/>
      <c r="H362" s="238"/>
      <c r="I362" s="202"/>
      <c r="J362" s="202"/>
      <c r="K362" s="202"/>
      <c r="L362" s="202"/>
      <c r="M362" s="202"/>
      <c r="N362" s="227"/>
      <c r="O362" s="227"/>
      <c r="P362" s="227"/>
      <c r="Q362" s="202"/>
      <c r="R362" s="202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0"/>
      <c r="AD362" s="230"/>
      <c r="AE362" s="202"/>
      <c r="AF362" s="202"/>
      <c r="AG362" s="202"/>
      <c r="AH362" s="202"/>
      <c r="AI362" s="451"/>
      <c r="AJ362" s="202"/>
      <c r="AK362" s="202"/>
      <c r="AL362" s="202"/>
      <c r="AM362" s="202"/>
      <c r="AN362" s="202"/>
      <c r="AO362" s="238"/>
      <c r="AP362" s="221"/>
      <c r="AQ362" s="202"/>
      <c r="AR362" s="202"/>
      <c r="AS362" s="202"/>
      <c r="AT362" s="202"/>
      <c r="AU362" s="353"/>
      <c r="AV362" s="241"/>
      <c r="AW362" s="241"/>
      <c r="AX362" s="241"/>
      <c r="AY362" s="241"/>
      <c r="AZ362" s="202"/>
      <c r="BC362" s="221"/>
    </row>
    <row r="363" spans="1:55" s="61" customFormat="1" ht="15" customHeight="1">
      <c r="A363" s="195"/>
      <c r="C363" s="196"/>
      <c r="D363" s="197"/>
      <c r="E363" s="463"/>
      <c r="F363" s="201"/>
      <c r="G363" s="200"/>
      <c r="H363" s="238"/>
      <c r="I363" s="202"/>
      <c r="J363" s="202"/>
      <c r="K363" s="202"/>
      <c r="L363" s="202"/>
      <c r="M363" s="202"/>
      <c r="N363" s="227"/>
      <c r="O363" s="227"/>
      <c r="P363" s="227"/>
      <c r="Q363" s="202"/>
      <c r="R363" s="202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0"/>
      <c r="AD363" s="230"/>
      <c r="AE363" s="202"/>
      <c r="AF363" s="202"/>
      <c r="AG363" s="202"/>
      <c r="AH363" s="202"/>
      <c r="AI363" s="451"/>
      <c r="AJ363" s="202"/>
      <c r="AK363" s="202"/>
      <c r="AL363" s="202"/>
      <c r="AM363" s="202"/>
      <c r="AN363" s="202"/>
      <c r="AO363" s="238"/>
      <c r="AP363" s="221"/>
      <c r="AQ363" s="202"/>
      <c r="AR363" s="202"/>
      <c r="AS363" s="202"/>
      <c r="AT363" s="202"/>
      <c r="AU363" s="353"/>
      <c r="AV363" s="241"/>
      <c r="AW363" s="241"/>
      <c r="AX363" s="241"/>
      <c r="AY363" s="241"/>
      <c r="AZ363" s="202"/>
      <c r="BC363" s="221"/>
    </row>
    <row r="364" spans="1:55" s="61" customFormat="1" ht="15" customHeight="1">
      <c r="A364" s="195"/>
      <c r="C364" s="196"/>
      <c r="D364" s="197"/>
      <c r="E364" s="463"/>
      <c r="F364" s="201"/>
      <c r="G364" s="200"/>
      <c r="H364" s="238"/>
      <c r="I364" s="202"/>
      <c r="J364" s="202"/>
      <c r="K364" s="202"/>
      <c r="L364" s="202"/>
      <c r="M364" s="202"/>
      <c r="N364" s="227"/>
      <c r="O364" s="227"/>
      <c r="P364" s="227"/>
      <c r="Q364" s="202"/>
      <c r="R364" s="202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0"/>
      <c r="AD364" s="230"/>
      <c r="AE364" s="202"/>
      <c r="AF364" s="202"/>
      <c r="AG364" s="202"/>
      <c r="AH364" s="202"/>
      <c r="AI364" s="451"/>
      <c r="AJ364" s="202"/>
      <c r="AK364" s="202"/>
      <c r="AL364" s="202"/>
      <c r="AM364" s="202"/>
      <c r="AN364" s="202"/>
      <c r="AO364" s="238"/>
      <c r="AP364" s="221"/>
      <c r="AQ364" s="202"/>
      <c r="AR364" s="202"/>
      <c r="AS364" s="202"/>
      <c r="AT364" s="202"/>
      <c r="AU364" s="353"/>
      <c r="AV364" s="241"/>
      <c r="AW364" s="241"/>
      <c r="AX364" s="241"/>
      <c r="AY364" s="241"/>
      <c r="AZ364" s="202"/>
      <c r="BC364" s="221"/>
    </row>
    <row r="365" spans="1:55" s="61" customFormat="1" ht="15" customHeight="1">
      <c r="A365" s="195"/>
      <c r="C365" s="196"/>
      <c r="D365" s="197"/>
      <c r="E365" s="463"/>
      <c r="F365" s="201"/>
      <c r="G365" s="200"/>
      <c r="H365" s="238"/>
      <c r="I365" s="202"/>
      <c r="J365" s="202"/>
      <c r="K365" s="202"/>
      <c r="L365" s="202"/>
      <c r="M365" s="202"/>
      <c r="N365" s="227"/>
      <c r="O365" s="227"/>
      <c r="P365" s="227"/>
      <c r="Q365" s="202"/>
      <c r="R365" s="202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0"/>
      <c r="AD365" s="230"/>
      <c r="AE365" s="202"/>
      <c r="AF365" s="202"/>
      <c r="AG365" s="202"/>
      <c r="AH365" s="202"/>
      <c r="AI365" s="451"/>
      <c r="AJ365" s="202"/>
      <c r="AK365" s="202"/>
      <c r="AL365" s="202"/>
      <c r="AM365" s="202"/>
      <c r="AN365" s="202"/>
      <c r="AO365" s="238"/>
      <c r="AP365" s="221"/>
      <c r="AQ365" s="202"/>
      <c r="AR365" s="202"/>
      <c r="AS365" s="202"/>
      <c r="AT365" s="202"/>
      <c r="AU365" s="353"/>
      <c r="AV365" s="241"/>
      <c r="AW365" s="241"/>
      <c r="AX365" s="241"/>
      <c r="AY365" s="241"/>
      <c r="AZ365" s="202"/>
      <c r="BC365" s="221"/>
    </row>
    <row r="366" spans="1:55" s="61" customFormat="1" ht="15" customHeight="1">
      <c r="A366" s="195"/>
      <c r="C366" s="196"/>
      <c r="D366" s="197"/>
      <c r="E366" s="463"/>
      <c r="F366" s="201"/>
      <c r="G366" s="200"/>
      <c r="H366" s="238"/>
      <c r="I366" s="202"/>
      <c r="J366" s="202"/>
      <c r="K366" s="202"/>
      <c r="L366" s="202"/>
      <c r="M366" s="202"/>
      <c r="N366" s="227"/>
      <c r="O366" s="227"/>
      <c r="P366" s="227"/>
      <c r="Q366" s="202"/>
      <c r="R366" s="202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0"/>
      <c r="AD366" s="230"/>
      <c r="AE366" s="202"/>
      <c r="AF366" s="202"/>
      <c r="AG366" s="202"/>
      <c r="AH366" s="202"/>
      <c r="AI366" s="451"/>
      <c r="AJ366" s="202"/>
      <c r="AK366" s="202"/>
      <c r="AL366" s="202"/>
      <c r="AM366" s="202"/>
      <c r="AN366" s="202"/>
      <c r="AO366" s="238"/>
      <c r="AP366" s="221"/>
      <c r="AQ366" s="202"/>
      <c r="AR366" s="202"/>
      <c r="AS366" s="202"/>
      <c r="AT366" s="202"/>
      <c r="AU366" s="353"/>
      <c r="AV366" s="241"/>
      <c r="AW366" s="241"/>
      <c r="AX366" s="241"/>
      <c r="AY366" s="241"/>
      <c r="AZ366" s="202"/>
      <c r="BC366" s="221"/>
    </row>
    <row r="367" spans="1:55" s="61" customFormat="1" ht="15" customHeight="1">
      <c r="A367" s="195"/>
      <c r="C367" s="196"/>
      <c r="D367" s="197"/>
      <c r="E367" s="463"/>
      <c r="F367" s="201"/>
      <c r="G367" s="200"/>
      <c r="H367" s="238"/>
      <c r="I367" s="202"/>
      <c r="J367" s="202"/>
      <c r="K367" s="202"/>
      <c r="L367" s="202"/>
      <c r="M367" s="202"/>
      <c r="N367" s="227"/>
      <c r="O367" s="227"/>
      <c r="P367" s="227"/>
      <c r="Q367" s="202"/>
      <c r="R367" s="202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0"/>
      <c r="AD367" s="230"/>
      <c r="AE367" s="202"/>
      <c r="AF367" s="202"/>
      <c r="AG367" s="202"/>
      <c r="AH367" s="202"/>
      <c r="AI367" s="451"/>
      <c r="AJ367" s="202"/>
      <c r="AK367" s="202"/>
      <c r="AL367" s="202"/>
      <c r="AM367" s="202"/>
      <c r="AN367" s="202"/>
      <c r="AO367" s="238"/>
      <c r="AP367" s="221"/>
      <c r="AQ367" s="202"/>
      <c r="AR367" s="202"/>
      <c r="AS367" s="202"/>
      <c r="AT367" s="202"/>
      <c r="AU367" s="353"/>
      <c r="AV367" s="241"/>
      <c r="AW367" s="241"/>
      <c r="AX367" s="241"/>
      <c r="AY367" s="241"/>
      <c r="AZ367" s="202"/>
      <c r="BC367" s="221"/>
    </row>
    <row r="368" spans="1:55" s="61" customFormat="1" ht="15" customHeight="1">
      <c r="A368" s="195"/>
      <c r="C368" s="196"/>
      <c r="D368" s="197"/>
      <c r="E368" s="463"/>
      <c r="F368" s="201"/>
      <c r="G368" s="200"/>
      <c r="H368" s="238"/>
      <c r="I368" s="202"/>
      <c r="J368" s="202"/>
      <c r="K368" s="202"/>
      <c r="L368" s="202"/>
      <c r="M368" s="202"/>
      <c r="N368" s="227"/>
      <c r="O368" s="227"/>
      <c r="P368" s="227"/>
      <c r="Q368" s="202"/>
      <c r="R368" s="202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0"/>
      <c r="AD368" s="230"/>
      <c r="AE368" s="202"/>
      <c r="AF368" s="202"/>
      <c r="AG368" s="202"/>
      <c r="AH368" s="202"/>
      <c r="AI368" s="451"/>
      <c r="AJ368" s="202"/>
      <c r="AK368" s="202"/>
      <c r="AL368" s="202"/>
      <c r="AM368" s="202"/>
      <c r="AN368" s="202"/>
      <c r="AO368" s="238"/>
      <c r="AP368" s="221"/>
      <c r="AQ368" s="202"/>
      <c r="AR368" s="202"/>
      <c r="AS368" s="202"/>
      <c r="AT368" s="202"/>
      <c r="AU368" s="353"/>
      <c r="AV368" s="241"/>
      <c r="AW368" s="241"/>
      <c r="AX368" s="241"/>
      <c r="AY368" s="241"/>
      <c r="AZ368" s="202"/>
      <c r="BC368" s="221"/>
    </row>
    <row r="369" spans="1:55" s="61" customFormat="1" ht="15" customHeight="1">
      <c r="A369" s="195"/>
      <c r="C369" s="196"/>
      <c r="D369" s="197"/>
      <c r="E369" s="463"/>
      <c r="F369" s="201"/>
      <c r="G369" s="200"/>
      <c r="H369" s="238"/>
      <c r="I369" s="202"/>
      <c r="J369" s="202"/>
      <c r="K369" s="202"/>
      <c r="L369" s="202"/>
      <c r="M369" s="202"/>
      <c r="N369" s="227"/>
      <c r="O369" s="227"/>
      <c r="P369" s="227"/>
      <c r="Q369" s="202"/>
      <c r="R369" s="202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0"/>
      <c r="AD369" s="230"/>
      <c r="AE369" s="202"/>
      <c r="AF369" s="202"/>
      <c r="AG369" s="202"/>
      <c r="AH369" s="202"/>
      <c r="AI369" s="451"/>
      <c r="AJ369" s="202"/>
      <c r="AK369" s="202"/>
      <c r="AL369" s="202"/>
      <c r="AM369" s="202"/>
      <c r="AN369" s="202"/>
      <c r="AO369" s="238"/>
      <c r="AP369" s="221"/>
      <c r="AQ369" s="202"/>
      <c r="AR369" s="202"/>
      <c r="AS369" s="202"/>
      <c r="AT369" s="202"/>
      <c r="AU369" s="353"/>
      <c r="AV369" s="241"/>
      <c r="AW369" s="241"/>
      <c r="AX369" s="241"/>
      <c r="AY369" s="241"/>
      <c r="AZ369" s="202"/>
      <c r="BC369" s="221"/>
    </row>
    <row r="370" spans="1:55" s="61" customFormat="1" ht="15" customHeight="1">
      <c r="A370" s="195"/>
      <c r="C370" s="196"/>
      <c r="D370" s="197"/>
      <c r="E370" s="463"/>
      <c r="F370" s="201"/>
      <c r="G370" s="200"/>
      <c r="H370" s="238"/>
      <c r="I370" s="202"/>
      <c r="J370" s="202"/>
      <c r="K370" s="202"/>
      <c r="L370" s="202"/>
      <c r="M370" s="202"/>
      <c r="N370" s="227"/>
      <c r="O370" s="227"/>
      <c r="P370" s="227"/>
      <c r="Q370" s="202"/>
      <c r="R370" s="202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0"/>
      <c r="AD370" s="230"/>
      <c r="AE370" s="202"/>
      <c r="AF370" s="202"/>
      <c r="AG370" s="202"/>
      <c r="AH370" s="202"/>
      <c r="AI370" s="451"/>
      <c r="AJ370" s="202"/>
      <c r="AK370" s="202"/>
      <c r="AL370" s="202"/>
      <c r="AM370" s="202"/>
      <c r="AN370" s="202"/>
      <c r="AO370" s="238"/>
      <c r="AP370" s="221"/>
      <c r="AQ370" s="202"/>
      <c r="AR370" s="202"/>
      <c r="AS370" s="202"/>
      <c r="AT370" s="202"/>
      <c r="AU370" s="353"/>
      <c r="AV370" s="241"/>
      <c r="AW370" s="241"/>
      <c r="AX370" s="241"/>
      <c r="AY370" s="241"/>
      <c r="AZ370" s="202"/>
      <c r="BC370" s="221"/>
    </row>
    <row r="371" spans="1:55" s="61" customFormat="1" ht="15" customHeight="1">
      <c r="A371" s="195"/>
      <c r="C371" s="196"/>
      <c r="D371" s="197"/>
      <c r="E371" s="463"/>
      <c r="F371" s="201"/>
      <c r="G371" s="200"/>
      <c r="H371" s="238"/>
      <c r="I371" s="202"/>
      <c r="J371" s="202"/>
      <c r="K371" s="202"/>
      <c r="L371" s="202"/>
      <c r="M371" s="202"/>
      <c r="N371" s="227"/>
      <c r="O371" s="227"/>
      <c r="P371" s="227"/>
      <c r="Q371" s="202"/>
      <c r="R371" s="202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0"/>
      <c r="AD371" s="230"/>
      <c r="AE371" s="202"/>
      <c r="AF371" s="202"/>
      <c r="AG371" s="202"/>
      <c r="AH371" s="202"/>
      <c r="AI371" s="451"/>
      <c r="AJ371" s="202"/>
      <c r="AK371" s="202"/>
      <c r="AL371" s="202"/>
      <c r="AM371" s="202"/>
      <c r="AN371" s="202"/>
      <c r="AO371" s="238"/>
      <c r="AP371" s="221"/>
      <c r="AQ371" s="202"/>
      <c r="AR371" s="202"/>
      <c r="AS371" s="202"/>
      <c r="AT371" s="202"/>
      <c r="AU371" s="353"/>
      <c r="AV371" s="241"/>
      <c r="AW371" s="241"/>
      <c r="AX371" s="241"/>
      <c r="AY371" s="241"/>
      <c r="AZ371" s="202"/>
      <c r="BC371" s="221"/>
    </row>
    <row r="372" spans="1:55" s="61" customFormat="1" ht="15" customHeight="1">
      <c r="A372" s="195"/>
      <c r="C372" s="196"/>
      <c r="D372" s="197"/>
      <c r="E372" s="463"/>
      <c r="F372" s="201"/>
      <c r="G372" s="200"/>
      <c r="H372" s="238"/>
      <c r="I372" s="202"/>
      <c r="J372" s="202"/>
      <c r="K372" s="202"/>
      <c r="L372" s="202"/>
      <c r="M372" s="202"/>
      <c r="N372" s="227"/>
      <c r="O372" s="227"/>
      <c r="P372" s="227"/>
      <c r="Q372" s="202"/>
      <c r="R372" s="202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0"/>
      <c r="AD372" s="230"/>
      <c r="AE372" s="202"/>
      <c r="AF372" s="202"/>
      <c r="AG372" s="202"/>
      <c r="AH372" s="202"/>
      <c r="AI372" s="451"/>
      <c r="AJ372" s="202"/>
      <c r="AK372" s="202"/>
      <c r="AL372" s="202"/>
      <c r="AM372" s="202"/>
      <c r="AN372" s="202"/>
      <c r="AO372" s="238"/>
      <c r="AP372" s="221"/>
      <c r="AQ372" s="202"/>
      <c r="AR372" s="202"/>
      <c r="AS372" s="202"/>
      <c r="AT372" s="202"/>
      <c r="AU372" s="353"/>
      <c r="AV372" s="241"/>
      <c r="AW372" s="241"/>
      <c r="AX372" s="241"/>
      <c r="AY372" s="241"/>
      <c r="AZ372" s="202"/>
      <c r="BC372" s="221"/>
    </row>
    <row r="373" spans="1:55" s="61" customFormat="1" ht="15" customHeight="1">
      <c r="A373" s="195"/>
      <c r="C373" s="196"/>
      <c r="D373" s="197"/>
      <c r="E373" s="463"/>
      <c r="F373" s="201"/>
      <c r="G373" s="200"/>
      <c r="H373" s="238"/>
      <c r="I373" s="202"/>
      <c r="J373" s="202"/>
      <c r="K373" s="202"/>
      <c r="L373" s="202"/>
      <c r="M373" s="202"/>
      <c r="N373" s="227"/>
      <c r="O373" s="227"/>
      <c r="P373" s="227"/>
      <c r="Q373" s="202"/>
      <c r="R373" s="202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0"/>
      <c r="AD373" s="230"/>
      <c r="AE373" s="202"/>
      <c r="AF373" s="202"/>
      <c r="AG373" s="202"/>
      <c r="AH373" s="202"/>
      <c r="AI373" s="451"/>
      <c r="AJ373" s="202"/>
      <c r="AK373" s="202"/>
      <c r="AL373" s="202"/>
      <c r="AM373" s="202"/>
      <c r="AN373" s="202"/>
      <c r="AO373" s="238"/>
      <c r="AP373" s="221"/>
      <c r="AQ373" s="202"/>
      <c r="AR373" s="202"/>
      <c r="AS373" s="202"/>
      <c r="AT373" s="202"/>
      <c r="AU373" s="353"/>
      <c r="AV373" s="241"/>
      <c r="AW373" s="241"/>
      <c r="AX373" s="241"/>
      <c r="AY373" s="241"/>
      <c r="AZ373" s="202"/>
      <c r="BC373" s="221"/>
    </row>
    <row r="374" spans="1:55" s="61" customFormat="1" ht="15" customHeight="1">
      <c r="A374" s="195"/>
      <c r="C374" s="196"/>
      <c r="D374" s="197"/>
      <c r="E374" s="463"/>
      <c r="F374" s="201"/>
      <c r="G374" s="200"/>
      <c r="H374" s="238"/>
      <c r="I374" s="202"/>
      <c r="J374" s="202"/>
      <c r="K374" s="202"/>
      <c r="L374" s="202"/>
      <c r="M374" s="202"/>
      <c r="N374" s="227"/>
      <c r="O374" s="227"/>
      <c r="P374" s="227"/>
      <c r="Q374" s="202"/>
      <c r="R374" s="202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0"/>
      <c r="AD374" s="230"/>
      <c r="AE374" s="202"/>
      <c r="AF374" s="202"/>
      <c r="AG374" s="202"/>
      <c r="AH374" s="202"/>
      <c r="AI374" s="451"/>
      <c r="AJ374" s="202"/>
      <c r="AK374" s="202"/>
      <c r="AL374" s="202"/>
      <c r="AM374" s="202"/>
      <c r="AN374" s="202"/>
      <c r="AO374" s="238"/>
      <c r="AP374" s="221"/>
      <c r="AQ374" s="202"/>
      <c r="AR374" s="202"/>
      <c r="AS374" s="202"/>
      <c r="AT374" s="202"/>
      <c r="AU374" s="353"/>
      <c r="AV374" s="241"/>
      <c r="AW374" s="241"/>
      <c r="AX374" s="241"/>
      <c r="AY374" s="241"/>
      <c r="AZ374" s="202"/>
      <c r="BC374" s="221"/>
    </row>
    <row r="375" spans="1:55" s="61" customFormat="1" ht="15" customHeight="1">
      <c r="A375" s="195"/>
      <c r="C375" s="196"/>
      <c r="D375" s="197"/>
      <c r="E375" s="463"/>
      <c r="F375" s="201"/>
      <c r="G375" s="200"/>
      <c r="H375" s="238"/>
      <c r="I375" s="202"/>
      <c r="J375" s="202"/>
      <c r="K375" s="202"/>
      <c r="L375" s="202"/>
      <c r="M375" s="202"/>
      <c r="N375" s="227"/>
      <c r="O375" s="227"/>
      <c r="P375" s="227"/>
      <c r="Q375" s="202"/>
      <c r="R375" s="202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0"/>
      <c r="AD375" s="230"/>
      <c r="AE375" s="202"/>
      <c r="AF375" s="202"/>
      <c r="AG375" s="202"/>
      <c r="AH375" s="202"/>
      <c r="AI375" s="451"/>
      <c r="AJ375" s="202"/>
      <c r="AK375" s="202"/>
      <c r="AL375" s="202"/>
      <c r="AM375" s="202"/>
      <c r="AN375" s="202"/>
      <c r="AO375" s="238"/>
      <c r="AP375" s="221"/>
      <c r="AQ375" s="202"/>
      <c r="AR375" s="202"/>
      <c r="AS375" s="202"/>
      <c r="AT375" s="202"/>
      <c r="AU375" s="353"/>
      <c r="AV375" s="241"/>
      <c r="AW375" s="241"/>
      <c r="AX375" s="241"/>
      <c r="AY375" s="241"/>
      <c r="AZ375" s="202"/>
      <c r="BC375" s="221"/>
    </row>
    <row r="376" spans="1:55" s="61" customFormat="1" ht="15" customHeight="1">
      <c r="A376" s="195"/>
      <c r="C376" s="196"/>
      <c r="D376" s="197"/>
      <c r="E376" s="463"/>
      <c r="F376" s="201"/>
      <c r="G376" s="200"/>
      <c r="H376" s="238"/>
      <c r="I376" s="202"/>
      <c r="J376" s="202"/>
      <c r="K376" s="202"/>
      <c r="L376" s="202"/>
      <c r="M376" s="202"/>
      <c r="N376" s="227"/>
      <c r="O376" s="227"/>
      <c r="P376" s="227"/>
      <c r="Q376" s="202"/>
      <c r="R376" s="202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0"/>
      <c r="AD376" s="230"/>
      <c r="AE376" s="202"/>
      <c r="AF376" s="202"/>
      <c r="AG376" s="202"/>
      <c r="AH376" s="202"/>
      <c r="AI376" s="451"/>
      <c r="AJ376" s="202"/>
      <c r="AK376" s="202"/>
      <c r="AL376" s="202"/>
      <c r="AM376" s="202"/>
      <c r="AN376" s="202"/>
      <c r="AO376" s="238"/>
      <c r="AP376" s="221"/>
      <c r="AQ376" s="202"/>
      <c r="AR376" s="202"/>
      <c r="AS376" s="202"/>
      <c r="AT376" s="202"/>
      <c r="AU376" s="353"/>
      <c r="AV376" s="241"/>
      <c r="AW376" s="241"/>
      <c r="AX376" s="241"/>
      <c r="AY376" s="241"/>
      <c r="AZ376" s="202"/>
      <c r="BC376" s="221"/>
    </row>
    <row r="377" spans="1:55" s="61" customFormat="1" ht="15" customHeight="1">
      <c r="A377" s="195"/>
      <c r="C377" s="196"/>
      <c r="D377" s="197"/>
      <c r="E377" s="463"/>
      <c r="F377" s="201"/>
      <c r="G377" s="200"/>
      <c r="H377" s="238"/>
      <c r="I377" s="202"/>
      <c r="J377" s="202"/>
      <c r="K377" s="202"/>
      <c r="L377" s="202"/>
      <c r="M377" s="202"/>
      <c r="N377" s="227"/>
      <c r="O377" s="227"/>
      <c r="P377" s="227"/>
      <c r="Q377" s="202"/>
      <c r="R377" s="202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0"/>
      <c r="AD377" s="230"/>
      <c r="AE377" s="202"/>
      <c r="AF377" s="202"/>
      <c r="AG377" s="202"/>
      <c r="AH377" s="202"/>
      <c r="AI377" s="451"/>
      <c r="AJ377" s="202"/>
      <c r="AK377" s="202"/>
      <c r="AL377" s="202"/>
      <c r="AM377" s="202"/>
      <c r="AN377" s="202"/>
      <c r="AO377" s="238"/>
      <c r="AP377" s="221"/>
      <c r="AQ377" s="202"/>
      <c r="AR377" s="202"/>
      <c r="AS377" s="202"/>
      <c r="AT377" s="202"/>
      <c r="AU377" s="353"/>
      <c r="AV377" s="241"/>
      <c r="AW377" s="241"/>
      <c r="AX377" s="241"/>
      <c r="AY377" s="241"/>
      <c r="AZ377" s="202"/>
      <c r="BC377" s="221"/>
    </row>
    <row r="378" spans="1:55" s="61" customFormat="1" ht="15" customHeight="1">
      <c r="A378" s="195"/>
      <c r="C378" s="196"/>
      <c r="D378" s="197"/>
      <c r="E378" s="463"/>
      <c r="F378" s="201"/>
      <c r="G378" s="200"/>
      <c r="H378" s="238"/>
      <c r="I378" s="202"/>
      <c r="J378" s="202"/>
      <c r="K378" s="202"/>
      <c r="L378" s="202"/>
      <c r="M378" s="202"/>
      <c r="N378" s="227"/>
      <c r="O378" s="227"/>
      <c r="P378" s="227"/>
      <c r="Q378" s="202"/>
      <c r="R378" s="202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0"/>
      <c r="AD378" s="230"/>
      <c r="AE378" s="202"/>
      <c r="AF378" s="202"/>
      <c r="AG378" s="202"/>
      <c r="AH378" s="202"/>
      <c r="AI378" s="451"/>
      <c r="AJ378" s="202"/>
      <c r="AK378" s="202"/>
      <c r="AL378" s="202"/>
      <c r="AM378" s="202"/>
      <c r="AN378" s="202"/>
      <c r="AO378" s="238"/>
      <c r="AP378" s="221"/>
      <c r="AQ378" s="202"/>
      <c r="AR378" s="202"/>
      <c r="AS378" s="202"/>
      <c r="AT378" s="202"/>
      <c r="AU378" s="353"/>
      <c r="AV378" s="241"/>
      <c r="AW378" s="241"/>
      <c r="AX378" s="241"/>
      <c r="AY378" s="241"/>
      <c r="AZ378" s="202"/>
      <c r="BC378" s="221"/>
    </row>
    <row r="379" spans="1:55" s="61" customFormat="1" ht="15" customHeight="1">
      <c r="A379" s="195"/>
      <c r="C379" s="196"/>
      <c r="D379" s="197"/>
      <c r="E379" s="463"/>
      <c r="F379" s="201"/>
      <c r="G379" s="200"/>
      <c r="H379" s="238"/>
      <c r="I379" s="202"/>
      <c r="J379" s="202"/>
      <c r="K379" s="202"/>
      <c r="L379" s="202"/>
      <c r="M379" s="202"/>
      <c r="N379" s="227"/>
      <c r="O379" s="227"/>
      <c r="P379" s="227"/>
      <c r="Q379" s="202"/>
      <c r="R379" s="202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0"/>
      <c r="AD379" s="230"/>
      <c r="AE379" s="202"/>
      <c r="AF379" s="202"/>
      <c r="AG379" s="202"/>
      <c r="AH379" s="202"/>
      <c r="AI379" s="451"/>
      <c r="AJ379" s="202"/>
      <c r="AK379" s="202"/>
      <c r="AL379" s="202"/>
      <c r="AM379" s="202"/>
      <c r="AN379" s="202"/>
      <c r="AO379" s="238"/>
      <c r="AP379" s="221"/>
      <c r="AQ379" s="202"/>
      <c r="AR379" s="202"/>
      <c r="AS379" s="202"/>
      <c r="AT379" s="202"/>
      <c r="AU379" s="353"/>
      <c r="AV379" s="241"/>
      <c r="AW379" s="241"/>
      <c r="AX379" s="241"/>
      <c r="AY379" s="241"/>
      <c r="AZ379" s="202"/>
      <c r="BC379" s="221"/>
    </row>
    <row r="380" spans="1:55" s="61" customFormat="1" ht="15" customHeight="1">
      <c r="A380" s="195"/>
      <c r="C380" s="196"/>
      <c r="D380" s="197"/>
      <c r="E380" s="463"/>
      <c r="F380" s="201"/>
      <c r="G380" s="200"/>
      <c r="H380" s="238"/>
      <c r="I380" s="202"/>
      <c r="J380" s="202"/>
      <c r="K380" s="202"/>
      <c r="L380" s="202"/>
      <c r="M380" s="202"/>
      <c r="N380" s="227"/>
      <c r="O380" s="227"/>
      <c r="P380" s="227"/>
      <c r="Q380" s="202"/>
      <c r="R380" s="202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0"/>
      <c r="AD380" s="230"/>
      <c r="AE380" s="202"/>
      <c r="AF380" s="202"/>
      <c r="AG380" s="202"/>
      <c r="AH380" s="202"/>
      <c r="AI380" s="451"/>
      <c r="AJ380" s="202"/>
      <c r="AK380" s="202"/>
      <c r="AL380" s="202"/>
      <c r="AM380" s="202"/>
      <c r="AN380" s="202"/>
      <c r="AO380" s="238"/>
      <c r="AP380" s="221"/>
      <c r="AQ380" s="202"/>
      <c r="AR380" s="202"/>
      <c r="AS380" s="202"/>
      <c r="AT380" s="202"/>
      <c r="AU380" s="353"/>
      <c r="AV380" s="241"/>
      <c r="AW380" s="241"/>
      <c r="AX380" s="241"/>
      <c r="AY380" s="241"/>
      <c r="AZ380" s="202"/>
      <c r="BC380" s="221"/>
    </row>
    <row r="381" spans="1:55" s="61" customFormat="1" ht="15" customHeight="1">
      <c r="A381" s="195"/>
      <c r="C381" s="196"/>
      <c r="D381" s="197"/>
      <c r="E381" s="463"/>
      <c r="F381" s="201"/>
      <c r="G381" s="200"/>
      <c r="H381" s="238"/>
      <c r="I381" s="202"/>
      <c r="J381" s="202"/>
      <c r="K381" s="202"/>
      <c r="L381" s="202"/>
      <c r="M381" s="202"/>
      <c r="N381" s="227"/>
      <c r="O381" s="227"/>
      <c r="P381" s="227"/>
      <c r="Q381" s="202"/>
      <c r="R381" s="202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0"/>
      <c r="AD381" s="230"/>
      <c r="AE381" s="202"/>
      <c r="AF381" s="202"/>
      <c r="AG381" s="202"/>
      <c r="AH381" s="202"/>
      <c r="AI381" s="451"/>
      <c r="AJ381" s="202"/>
      <c r="AK381" s="202"/>
      <c r="AL381" s="202"/>
      <c r="AM381" s="202"/>
      <c r="AN381" s="202"/>
      <c r="AO381" s="238"/>
      <c r="AP381" s="221"/>
      <c r="AQ381" s="202"/>
      <c r="AR381" s="202"/>
      <c r="AS381" s="202"/>
      <c r="AT381" s="202"/>
      <c r="AU381" s="353"/>
      <c r="AV381" s="241"/>
      <c r="AW381" s="241"/>
      <c r="AX381" s="241"/>
      <c r="AY381" s="241"/>
      <c r="AZ381" s="202"/>
      <c r="BC381" s="221"/>
    </row>
    <row r="382" spans="1:55" s="61" customFormat="1" ht="15" customHeight="1">
      <c r="A382" s="195"/>
      <c r="C382" s="196"/>
      <c r="D382" s="197"/>
      <c r="E382" s="463"/>
      <c r="F382" s="201"/>
      <c r="G382" s="200"/>
      <c r="H382" s="238"/>
      <c r="I382" s="202"/>
      <c r="J382" s="202"/>
      <c r="K382" s="202"/>
      <c r="L382" s="202"/>
      <c r="M382" s="202"/>
      <c r="N382" s="227"/>
      <c r="O382" s="227"/>
      <c r="P382" s="227"/>
      <c r="Q382" s="202"/>
      <c r="R382" s="202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0"/>
      <c r="AD382" s="230"/>
      <c r="AE382" s="202"/>
      <c r="AF382" s="202"/>
      <c r="AG382" s="202"/>
      <c r="AH382" s="202"/>
      <c r="AI382" s="451"/>
      <c r="AJ382" s="202"/>
      <c r="AK382" s="202"/>
      <c r="AL382" s="202"/>
      <c r="AM382" s="202"/>
      <c r="AN382" s="202"/>
      <c r="AO382" s="238"/>
      <c r="AP382" s="221"/>
      <c r="AQ382" s="202"/>
      <c r="AR382" s="202"/>
      <c r="AS382" s="202"/>
      <c r="AT382" s="202"/>
      <c r="AU382" s="353"/>
      <c r="AV382" s="241"/>
      <c r="AW382" s="241"/>
      <c r="AX382" s="241"/>
      <c r="AY382" s="241"/>
      <c r="AZ382" s="202"/>
      <c r="BC382" s="221"/>
    </row>
    <row r="383" spans="1:55" s="61" customFormat="1" ht="15" customHeight="1">
      <c r="A383" s="195"/>
      <c r="C383" s="196"/>
      <c r="D383" s="197"/>
      <c r="E383" s="463"/>
      <c r="F383" s="201"/>
      <c r="G383" s="200"/>
      <c r="H383" s="238"/>
      <c r="I383" s="202"/>
      <c r="J383" s="202"/>
      <c r="K383" s="202"/>
      <c r="L383" s="202"/>
      <c r="M383" s="202"/>
      <c r="N383" s="227"/>
      <c r="O383" s="227"/>
      <c r="P383" s="227"/>
      <c r="Q383" s="202"/>
      <c r="R383" s="202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0"/>
      <c r="AD383" s="230"/>
      <c r="AE383" s="202"/>
      <c r="AF383" s="202"/>
      <c r="AG383" s="202"/>
      <c r="AH383" s="202"/>
      <c r="AI383" s="451"/>
      <c r="AJ383" s="202"/>
      <c r="AK383" s="202"/>
      <c r="AL383" s="202"/>
      <c r="AM383" s="202"/>
      <c r="AN383" s="202"/>
      <c r="AO383" s="238"/>
      <c r="AP383" s="221"/>
      <c r="AQ383" s="202"/>
      <c r="AR383" s="202"/>
      <c r="AS383" s="202"/>
      <c r="AT383" s="202"/>
      <c r="AU383" s="353"/>
      <c r="AV383" s="241"/>
      <c r="AW383" s="241"/>
      <c r="AX383" s="241"/>
      <c r="AY383" s="241"/>
      <c r="AZ383" s="202"/>
      <c r="BC383" s="221"/>
    </row>
    <row r="384" spans="1:55" s="61" customFormat="1" ht="15" customHeight="1">
      <c r="A384" s="195"/>
      <c r="C384" s="196"/>
      <c r="D384" s="197"/>
      <c r="E384" s="463"/>
      <c r="F384" s="201"/>
      <c r="G384" s="200"/>
      <c r="H384" s="238"/>
      <c r="I384" s="202"/>
      <c r="J384" s="202"/>
      <c r="K384" s="202"/>
      <c r="L384" s="202"/>
      <c r="M384" s="202"/>
      <c r="N384" s="227"/>
      <c r="O384" s="227"/>
      <c r="P384" s="227"/>
      <c r="Q384" s="202"/>
      <c r="R384" s="202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0"/>
      <c r="AD384" s="230"/>
      <c r="AE384" s="202"/>
      <c r="AF384" s="202"/>
      <c r="AG384" s="202"/>
      <c r="AH384" s="202"/>
      <c r="AI384" s="451"/>
      <c r="AJ384" s="202"/>
      <c r="AK384" s="202"/>
      <c r="AL384" s="202"/>
      <c r="AM384" s="202"/>
      <c r="AN384" s="202"/>
      <c r="AO384" s="238"/>
      <c r="AP384" s="221"/>
      <c r="AQ384" s="202"/>
      <c r="AR384" s="202"/>
      <c r="AS384" s="202"/>
      <c r="AT384" s="202"/>
      <c r="AU384" s="353"/>
      <c r="AV384" s="241"/>
      <c r="AW384" s="241"/>
      <c r="AX384" s="241"/>
      <c r="AY384" s="241"/>
      <c r="AZ384" s="202"/>
      <c r="BC384" s="221"/>
    </row>
    <row r="385" spans="1:55" s="61" customFormat="1" ht="15" customHeight="1">
      <c r="A385" s="195"/>
      <c r="C385" s="196"/>
      <c r="D385" s="197"/>
      <c r="E385" s="463"/>
      <c r="F385" s="201"/>
      <c r="G385" s="200"/>
      <c r="H385" s="238"/>
      <c r="I385" s="202"/>
      <c r="J385" s="202"/>
      <c r="K385" s="202"/>
      <c r="L385" s="202"/>
      <c r="M385" s="202"/>
      <c r="N385" s="227"/>
      <c r="O385" s="227"/>
      <c r="P385" s="227"/>
      <c r="Q385" s="202"/>
      <c r="R385" s="202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0"/>
      <c r="AD385" s="230"/>
      <c r="AE385" s="202"/>
      <c r="AF385" s="202"/>
      <c r="AG385" s="202"/>
      <c r="AH385" s="202"/>
      <c r="AI385" s="451"/>
      <c r="AJ385" s="202"/>
      <c r="AK385" s="202"/>
      <c r="AL385" s="202"/>
      <c r="AM385" s="202"/>
      <c r="AN385" s="202"/>
      <c r="AO385" s="238"/>
      <c r="AP385" s="221"/>
      <c r="AQ385" s="202"/>
      <c r="AR385" s="202"/>
      <c r="AS385" s="202"/>
      <c r="AT385" s="202"/>
      <c r="AU385" s="353"/>
      <c r="AV385" s="241"/>
      <c r="AW385" s="241"/>
      <c r="AX385" s="241"/>
      <c r="AY385" s="241"/>
      <c r="AZ385" s="202"/>
      <c r="BC385" s="221"/>
    </row>
    <row r="386" spans="1:55" s="61" customFormat="1" ht="15" customHeight="1">
      <c r="A386" s="195"/>
      <c r="C386" s="196"/>
      <c r="D386" s="197"/>
      <c r="E386" s="463"/>
      <c r="F386" s="201"/>
      <c r="G386" s="200"/>
      <c r="H386" s="238"/>
      <c r="I386" s="202"/>
      <c r="J386" s="202"/>
      <c r="K386" s="202"/>
      <c r="L386" s="202"/>
      <c r="M386" s="202"/>
      <c r="N386" s="227"/>
      <c r="O386" s="227"/>
      <c r="P386" s="227"/>
      <c r="Q386" s="202"/>
      <c r="R386" s="202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0"/>
      <c r="AD386" s="230"/>
      <c r="AE386" s="202"/>
      <c r="AF386" s="202"/>
      <c r="AG386" s="202"/>
      <c r="AH386" s="202"/>
      <c r="AI386" s="451"/>
      <c r="AJ386" s="202"/>
      <c r="AK386" s="202"/>
      <c r="AL386" s="202"/>
      <c r="AM386" s="202"/>
      <c r="AN386" s="202"/>
      <c r="AO386" s="238"/>
      <c r="AP386" s="221"/>
      <c r="AQ386" s="202"/>
      <c r="AR386" s="202"/>
      <c r="AS386" s="202"/>
      <c r="AT386" s="202"/>
      <c r="AU386" s="353"/>
      <c r="AV386" s="241"/>
      <c r="AW386" s="241"/>
      <c r="AX386" s="241"/>
      <c r="AY386" s="241"/>
      <c r="AZ386" s="202"/>
      <c r="BC386" s="221"/>
    </row>
    <row r="387" spans="1:55" s="61" customFormat="1" ht="15" customHeight="1">
      <c r="A387" s="195"/>
      <c r="C387" s="196"/>
      <c r="D387" s="197"/>
      <c r="E387" s="463"/>
      <c r="F387" s="201"/>
      <c r="G387" s="200"/>
      <c r="H387" s="238"/>
      <c r="I387" s="202"/>
      <c r="J387" s="202"/>
      <c r="K387" s="202"/>
      <c r="L387" s="202"/>
      <c r="M387" s="202"/>
      <c r="N387" s="227"/>
      <c r="O387" s="227"/>
      <c r="P387" s="227"/>
      <c r="Q387" s="202"/>
      <c r="R387" s="202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0"/>
      <c r="AD387" s="230"/>
      <c r="AE387" s="202"/>
      <c r="AF387" s="202"/>
      <c r="AG387" s="202"/>
      <c r="AH387" s="202"/>
      <c r="AI387" s="451"/>
      <c r="AJ387" s="202"/>
      <c r="AK387" s="202"/>
      <c r="AL387" s="202"/>
      <c r="AM387" s="202"/>
      <c r="AN387" s="202"/>
      <c r="AO387" s="238"/>
      <c r="AP387" s="221"/>
      <c r="AQ387" s="202"/>
      <c r="AR387" s="202"/>
      <c r="AS387" s="202"/>
      <c r="AT387" s="202"/>
      <c r="AU387" s="353"/>
      <c r="AV387" s="241"/>
      <c r="AW387" s="241"/>
      <c r="AX387" s="241"/>
      <c r="AY387" s="241"/>
      <c r="AZ387" s="202"/>
      <c r="BC387" s="221"/>
    </row>
    <row r="388" spans="1:55" s="61" customFormat="1" ht="15" customHeight="1">
      <c r="A388" s="195"/>
      <c r="C388" s="196"/>
      <c r="D388" s="197"/>
      <c r="E388" s="463"/>
      <c r="F388" s="201"/>
      <c r="G388" s="200"/>
      <c r="H388" s="238"/>
      <c r="I388" s="202"/>
      <c r="J388" s="202"/>
      <c r="K388" s="202"/>
      <c r="L388" s="202"/>
      <c r="M388" s="202"/>
      <c r="N388" s="227"/>
      <c r="O388" s="227"/>
      <c r="P388" s="227"/>
      <c r="Q388" s="202"/>
      <c r="R388" s="202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0"/>
      <c r="AD388" s="230"/>
      <c r="AE388" s="202"/>
      <c r="AF388" s="202"/>
      <c r="AG388" s="202"/>
      <c r="AH388" s="202"/>
      <c r="AI388" s="451"/>
      <c r="AJ388" s="202"/>
      <c r="AK388" s="202"/>
      <c r="AL388" s="202"/>
      <c r="AM388" s="202"/>
      <c r="AN388" s="202"/>
      <c r="AO388" s="238"/>
      <c r="AP388" s="221"/>
      <c r="AQ388" s="202"/>
      <c r="AR388" s="202"/>
      <c r="AS388" s="202"/>
      <c r="AT388" s="202"/>
      <c r="AU388" s="353"/>
      <c r="AV388" s="241"/>
      <c r="AW388" s="241"/>
      <c r="AX388" s="241"/>
      <c r="AY388" s="241"/>
      <c r="AZ388" s="202"/>
      <c r="BC388" s="221"/>
    </row>
    <row r="389" spans="1:55" s="61" customFormat="1" ht="15" customHeight="1">
      <c r="A389" s="195"/>
      <c r="C389" s="196"/>
      <c r="D389" s="197"/>
      <c r="E389" s="463"/>
      <c r="F389" s="201"/>
      <c r="G389" s="200"/>
      <c r="H389" s="238"/>
      <c r="I389" s="202"/>
      <c r="J389" s="202"/>
      <c r="K389" s="202"/>
      <c r="L389" s="202"/>
      <c r="M389" s="202"/>
      <c r="N389" s="227"/>
      <c r="O389" s="227"/>
      <c r="P389" s="227"/>
      <c r="Q389" s="202"/>
      <c r="R389" s="202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0"/>
      <c r="AD389" s="230"/>
      <c r="AE389" s="202"/>
      <c r="AF389" s="202"/>
      <c r="AG389" s="202"/>
      <c r="AH389" s="202"/>
      <c r="AI389" s="451"/>
      <c r="AJ389" s="202"/>
      <c r="AK389" s="202"/>
      <c r="AL389" s="202"/>
      <c r="AM389" s="202"/>
      <c r="AN389" s="202"/>
      <c r="AO389" s="238"/>
      <c r="AP389" s="221"/>
      <c r="AQ389" s="202"/>
      <c r="AR389" s="202"/>
      <c r="AS389" s="202"/>
      <c r="AT389" s="202"/>
      <c r="AU389" s="353"/>
      <c r="AV389" s="241"/>
      <c r="AW389" s="241"/>
      <c r="AX389" s="241"/>
      <c r="AY389" s="241"/>
      <c r="AZ389" s="202"/>
      <c r="BC389" s="221"/>
    </row>
    <row r="390" spans="1:55" s="61" customFormat="1" ht="15" customHeight="1">
      <c r="A390" s="195"/>
      <c r="C390" s="196"/>
      <c r="D390" s="197"/>
      <c r="E390" s="463"/>
      <c r="F390" s="201"/>
      <c r="G390" s="200"/>
      <c r="H390" s="238"/>
      <c r="I390" s="202"/>
      <c r="J390" s="202"/>
      <c r="K390" s="202"/>
      <c r="L390" s="202"/>
      <c r="M390" s="202"/>
      <c r="N390" s="227"/>
      <c r="O390" s="227"/>
      <c r="P390" s="227"/>
      <c r="Q390" s="202"/>
      <c r="R390" s="202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0"/>
      <c r="AD390" s="230"/>
      <c r="AE390" s="202"/>
      <c r="AF390" s="202"/>
      <c r="AG390" s="202"/>
      <c r="AH390" s="202"/>
      <c r="AI390" s="451"/>
      <c r="AJ390" s="202"/>
      <c r="AK390" s="202"/>
      <c r="AL390" s="202"/>
      <c r="AM390" s="202"/>
      <c r="AN390" s="202"/>
      <c r="AO390" s="238"/>
      <c r="AP390" s="221"/>
      <c r="AQ390" s="202"/>
      <c r="AR390" s="202"/>
      <c r="AS390" s="202"/>
      <c r="AT390" s="202"/>
      <c r="AU390" s="353"/>
      <c r="AV390" s="241"/>
      <c r="AW390" s="241"/>
      <c r="AX390" s="241"/>
      <c r="AY390" s="241"/>
      <c r="AZ390" s="202"/>
      <c r="BC390" s="221"/>
    </row>
    <row r="391" spans="1:55" s="61" customFormat="1" ht="15" customHeight="1">
      <c r="A391" s="195"/>
      <c r="C391" s="196"/>
      <c r="D391" s="197"/>
      <c r="E391" s="463"/>
      <c r="F391" s="201"/>
      <c r="G391" s="200"/>
      <c r="H391" s="238"/>
      <c r="I391" s="202"/>
      <c r="J391" s="202"/>
      <c r="K391" s="202"/>
      <c r="L391" s="202"/>
      <c r="M391" s="202"/>
      <c r="N391" s="227"/>
      <c r="O391" s="227"/>
      <c r="P391" s="227"/>
      <c r="Q391" s="202"/>
      <c r="R391" s="202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0"/>
      <c r="AD391" s="230"/>
      <c r="AE391" s="202"/>
      <c r="AF391" s="202"/>
      <c r="AG391" s="202"/>
      <c r="AH391" s="202"/>
      <c r="AI391" s="451"/>
      <c r="AJ391" s="202"/>
      <c r="AK391" s="202"/>
      <c r="AL391" s="202"/>
      <c r="AM391" s="202"/>
      <c r="AN391" s="202"/>
      <c r="AO391" s="238"/>
      <c r="AP391" s="221"/>
      <c r="AQ391" s="202"/>
      <c r="AR391" s="202"/>
      <c r="AS391" s="202"/>
      <c r="AT391" s="202"/>
      <c r="AU391" s="353"/>
      <c r="AV391" s="241"/>
      <c r="AW391" s="241"/>
      <c r="AX391" s="241"/>
      <c r="AY391" s="241"/>
      <c r="AZ391" s="202"/>
      <c r="BC391" s="221"/>
    </row>
    <row r="392" spans="1:55" s="61" customFormat="1" ht="15" customHeight="1">
      <c r="A392" s="195"/>
      <c r="C392" s="196"/>
      <c r="D392" s="197"/>
      <c r="E392" s="463"/>
      <c r="F392" s="201"/>
      <c r="G392" s="200"/>
      <c r="H392" s="238"/>
      <c r="I392" s="202"/>
      <c r="J392" s="202"/>
      <c r="K392" s="202"/>
      <c r="L392" s="202"/>
      <c r="M392" s="202"/>
      <c r="N392" s="227"/>
      <c r="O392" s="227"/>
      <c r="P392" s="227"/>
      <c r="Q392" s="202"/>
      <c r="R392" s="202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0"/>
      <c r="AD392" s="230"/>
      <c r="AE392" s="202"/>
      <c r="AF392" s="202"/>
      <c r="AG392" s="202"/>
      <c r="AH392" s="202"/>
      <c r="AI392" s="451"/>
      <c r="AJ392" s="202"/>
      <c r="AK392" s="202"/>
      <c r="AL392" s="202"/>
      <c r="AM392" s="202"/>
      <c r="AN392" s="202"/>
      <c r="AO392" s="238"/>
      <c r="AP392" s="221"/>
      <c r="AQ392" s="202"/>
      <c r="AR392" s="202"/>
      <c r="AS392" s="202"/>
      <c r="AT392" s="202"/>
      <c r="AU392" s="353"/>
      <c r="AV392" s="241"/>
      <c r="AW392" s="241"/>
      <c r="AX392" s="241"/>
      <c r="AY392" s="241"/>
      <c r="AZ392" s="202"/>
      <c r="BC392" s="221"/>
    </row>
    <row r="393" spans="1:55" s="61" customFormat="1" ht="15" customHeight="1">
      <c r="A393" s="195"/>
      <c r="C393" s="196"/>
      <c r="D393" s="197"/>
      <c r="E393" s="463"/>
      <c r="F393" s="201"/>
      <c r="G393" s="200"/>
      <c r="H393" s="238"/>
      <c r="I393" s="202"/>
      <c r="J393" s="202"/>
      <c r="K393" s="202"/>
      <c r="L393" s="202"/>
      <c r="M393" s="202"/>
      <c r="N393" s="227"/>
      <c r="O393" s="227"/>
      <c r="P393" s="227"/>
      <c r="Q393" s="202"/>
      <c r="R393" s="202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0"/>
      <c r="AD393" s="230"/>
      <c r="AE393" s="202"/>
      <c r="AF393" s="202"/>
      <c r="AG393" s="202"/>
      <c r="AH393" s="202"/>
      <c r="AI393" s="451"/>
      <c r="AJ393" s="202"/>
      <c r="AK393" s="202"/>
      <c r="AL393" s="202"/>
      <c r="AM393" s="202"/>
      <c r="AN393" s="202"/>
      <c r="AO393" s="238"/>
      <c r="AP393" s="221"/>
      <c r="AQ393" s="202"/>
      <c r="AR393" s="202"/>
      <c r="AS393" s="202"/>
      <c r="AT393" s="202"/>
      <c r="AU393" s="353"/>
      <c r="AV393" s="241"/>
      <c r="AW393" s="241"/>
      <c r="AX393" s="241"/>
      <c r="AY393" s="241"/>
      <c r="AZ393" s="202"/>
      <c r="BC393" s="221"/>
    </row>
    <row r="394" spans="1:55" s="61" customFormat="1" ht="15" customHeight="1">
      <c r="A394" s="195"/>
      <c r="C394" s="196"/>
      <c r="D394" s="197"/>
      <c r="E394" s="463"/>
      <c r="F394" s="201"/>
      <c r="G394" s="200"/>
      <c r="H394" s="238"/>
      <c r="I394" s="202"/>
      <c r="J394" s="202"/>
      <c r="K394" s="202"/>
      <c r="L394" s="202"/>
      <c r="M394" s="202"/>
      <c r="N394" s="227"/>
      <c r="O394" s="227"/>
      <c r="P394" s="227"/>
      <c r="Q394" s="202"/>
      <c r="R394" s="202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0"/>
      <c r="AD394" s="230"/>
      <c r="AE394" s="202"/>
      <c r="AF394" s="202"/>
      <c r="AG394" s="202"/>
      <c r="AH394" s="202"/>
      <c r="AI394" s="451"/>
      <c r="AJ394" s="202"/>
      <c r="AK394" s="202"/>
      <c r="AL394" s="202"/>
      <c r="AM394" s="202"/>
      <c r="AN394" s="202"/>
      <c r="AO394" s="238"/>
      <c r="AP394" s="221"/>
      <c r="AQ394" s="202"/>
      <c r="AR394" s="202"/>
      <c r="AS394" s="202"/>
      <c r="AT394" s="202"/>
      <c r="AU394" s="353"/>
      <c r="AV394" s="241"/>
      <c r="AW394" s="241"/>
      <c r="AX394" s="241"/>
      <c r="AY394" s="241"/>
      <c r="AZ394" s="202"/>
      <c r="BC394" s="221"/>
    </row>
    <row r="395" spans="1:55" s="61" customFormat="1" ht="15" customHeight="1">
      <c r="A395" s="195"/>
      <c r="C395" s="196"/>
      <c r="D395" s="197"/>
      <c r="E395" s="463"/>
      <c r="F395" s="201"/>
      <c r="G395" s="200"/>
      <c r="H395" s="238"/>
      <c r="I395" s="202"/>
      <c r="J395" s="202"/>
      <c r="K395" s="202"/>
      <c r="L395" s="202"/>
      <c r="M395" s="202"/>
      <c r="N395" s="227"/>
      <c r="O395" s="227"/>
      <c r="P395" s="227"/>
      <c r="Q395" s="202"/>
      <c r="R395" s="202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0"/>
      <c r="AD395" s="230"/>
      <c r="AE395" s="202"/>
      <c r="AF395" s="202"/>
      <c r="AG395" s="202"/>
      <c r="AH395" s="202"/>
      <c r="AI395" s="451"/>
      <c r="AJ395" s="202"/>
      <c r="AK395" s="202"/>
      <c r="AL395" s="202"/>
      <c r="AM395" s="202"/>
      <c r="AN395" s="202"/>
      <c r="AO395" s="238"/>
      <c r="AP395" s="221"/>
      <c r="AQ395" s="202"/>
      <c r="AR395" s="202"/>
      <c r="AS395" s="202"/>
      <c r="AT395" s="202"/>
      <c r="AU395" s="353"/>
      <c r="AV395" s="241"/>
      <c r="AW395" s="241"/>
      <c r="AX395" s="241"/>
      <c r="AY395" s="241"/>
      <c r="AZ395" s="202"/>
      <c r="BC395" s="221"/>
    </row>
    <row r="396" spans="1:55" s="61" customFormat="1" ht="15" customHeight="1">
      <c r="A396" s="195"/>
      <c r="C396" s="196"/>
      <c r="D396" s="197"/>
      <c r="E396" s="463"/>
      <c r="F396" s="201"/>
      <c r="G396" s="200"/>
      <c r="H396" s="238"/>
      <c r="I396" s="202"/>
      <c r="J396" s="202"/>
      <c r="K396" s="202"/>
      <c r="L396" s="202"/>
      <c r="M396" s="202"/>
      <c r="N396" s="227"/>
      <c r="O396" s="227"/>
      <c r="P396" s="227"/>
      <c r="Q396" s="202"/>
      <c r="R396" s="202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0"/>
      <c r="AD396" s="230"/>
      <c r="AE396" s="202"/>
      <c r="AF396" s="202"/>
      <c r="AG396" s="202"/>
      <c r="AH396" s="202"/>
      <c r="AI396" s="451"/>
      <c r="AJ396" s="202"/>
      <c r="AK396" s="202"/>
      <c r="AL396" s="202"/>
      <c r="AM396" s="202"/>
      <c r="AN396" s="202"/>
      <c r="AO396" s="238"/>
      <c r="AP396" s="221"/>
      <c r="AQ396" s="202"/>
      <c r="AR396" s="202"/>
      <c r="AS396" s="202"/>
      <c r="AT396" s="202"/>
      <c r="AU396" s="353"/>
      <c r="AV396" s="241"/>
      <c r="AW396" s="241"/>
      <c r="AX396" s="241"/>
      <c r="AY396" s="241"/>
      <c r="AZ396" s="202"/>
      <c r="BC396" s="221"/>
    </row>
    <row r="397" spans="1:55" s="61" customFormat="1" ht="15" customHeight="1">
      <c r="A397" s="195"/>
      <c r="C397" s="196"/>
      <c r="D397" s="197"/>
      <c r="E397" s="463"/>
      <c r="F397" s="201"/>
      <c r="G397" s="200"/>
      <c r="H397" s="238"/>
      <c r="I397" s="202"/>
      <c r="J397" s="202"/>
      <c r="K397" s="202"/>
      <c r="L397" s="202"/>
      <c r="M397" s="202"/>
      <c r="N397" s="227"/>
      <c r="O397" s="227"/>
      <c r="P397" s="227"/>
      <c r="Q397" s="202"/>
      <c r="R397" s="202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0"/>
      <c r="AD397" s="230"/>
      <c r="AE397" s="202"/>
      <c r="AF397" s="202"/>
      <c r="AG397" s="202"/>
      <c r="AH397" s="202"/>
      <c r="AI397" s="451"/>
      <c r="AJ397" s="202"/>
      <c r="AK397" s="202"/>
      <c r="AL397" s="202"/>
      <c r="AM397" s="202"/>
      <c r="AN397" s="202"/>
      <c r="AO397" s="238"/>
      <c r="AP397" s="221"/>
      <c r="AQ397" s="202"/>
      <c r="AR397" s="202"/>
      <c r="AS397" s="202"/>
      <c r="AT397" s="202"/>
      <c r="AU397" s="353"/>
      <c r="AV397" s="241"/>
      <c r="AW397" s="241"/>
      <c r="AX397" s="241"/>
      <c r="AY397" s="241"/>
      <c r="AZ397" s="202"/>
      <c r="BC397" s="221"/>
    </row>
    <row r="398" spans="1:55" s="61" customFormat="1" ht="15" customHeight="1">
      <c r="A398" s="195"/>
      <c r="C398" s="196"/>
      <c r="D398" s="197"/>
      <c r="E398" s="463"/>
      <c r="F398" s="201"/>
      <c r="G398" s="200"/>
      <c r="H398" s="238"/>
      <c r="I398" s="202"/>
      <c r="J398" s="202"/>
      <c r="K398" s="202"/>
      <c r="L398" s="202"/>
      <c r="M398" s="202"/>
      <c r="N398" s="227"/>
      <c r="O398" s="227"/>
      <c r="P398" s="227"/>
      <c r="Q398" s="202"/>
      <c r="R398" s="202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0"/>
      <c r="AD398" s="230"/>
      <c r="AE398" s="202"/>
      <c r="AF398" s="202"/>
      <c r="AG398" s="202"/>
      <c r="AH398" s="202"/>
      <c r="AI398" s="451"/>
      <c r="AJ398" s="202"/>
      <c r="AK398" s="202"/>
      <c r="AL398" s="202"/>
      <c r="AM398" s="202"/>
      <c r="AN398" s="202"/>
      <c r="AO398" s="238"/>
      <c r="AP398" s="221"/>
      <c r="AQ398" s="202"/>
      <c r="AR398" s="202"/>
      <c r="AS398" s="202"/>
      <c r="AT398" s="202"/>
      <c r="AU398" s="353"/>
      <c r="AV398" s="241"/>
      <c r="AW398" s="241"/>
      <c r="AX398" s="241"/>
      <c r="AY398" s="241"/>
      <c r="AZ398" s="202"/>
      <c r="BC398" s="221"/>
    </row>
    <row r="399" spans="1:55" s="61" customFormat="1" ht="15" customHeight="1">
      <c r="A399" s="195"/>
      <c r="C399" s="196"/>
      <c r="D399" s="197"/>
      <c r="E399" s="463"/>
      <c r="F399" s="201"/>
      <c r="G399" s="200"/>
      <c r="H399" s="238"/>
      <c r="I399" s="202"/>
      <c r="J399" s="202"/>
      <c r="K399" s="202"/>
      <c r="L399" s="202"/>
      <c r="M399" s="202"/>
      <c r="N399" s="227"/>
      <c r="O399" s="227"/>
      <c r="P399" s="227"/>
      <c r="Q399" s="202"/>
      <c r="R399" s="202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0"/>
      <c r="AD399" s="230"/>
      <c r="AE399" s="202"/>
      <c r="AF399" s="202"/>
      <c r="AG399" s="202"/>
      <c r="AH399" s="202"/>
      <c r="AI399" s="451"/>
      <c r="AJ399" s="202"/>
      <c r="AK399" s="202"/>
      <c r="AL399" s="202"/>
      <c r="AM399" s="202"/>
      <c r="AN399" s="202"/>
      <c r="AO399" s="238"/>
      <c r="AP399" s="221"/>
      <c r="AQ399" s="202"/>
      <c r="AR399" s="202"/>
      <c r="AS399" s="202"/>
      <c r="AT399" s="202"/>
      <c r="AU399" s="353"/>
      <c r="AV399" s="241"/>
      <c r="AW399" s="241"/>
      <c r="AX399" s="241"/>
      <c r="AY399" s="241"/>
      <c r="AZ399" s="202"/>
      <c r="BC399" s="221"/>
    </row>
    <row r="400" spans="1:55" s="61" customFormat="1" ht="15" customHeight="1">
      <c r="A400" s="195"/>
      <c r="C400" s="196"/>
      <c r="D400" s="197"/>
      <c r="E400" s="463"/>
      <c r="F400" s="201"/>
      <c r="G400" s="200"/>
      <c r="H400" s="238"/>
      <c r="I400" s="202"/>
      <c r="J400" s="202"/>
      <c r="K400" s="202"/>
      <c r="L400" s="202"/>
      <c r="M400" s="202"/>
      <c r="N400" s="227"/>
      <c r="O400" s="227"/>
      <c r="P400" s="227"/>
      <c r="Q400" s="202"/>
      <c r="R400" s="202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0"/>
      <c r="AD400" s="230"/>
      <c r="AE400" s="202"/>
      <c r="AF400" s="202"/>
      <c r="AG400" s="202"/>
      <c r="AH400" s="202"/>
      <c r="AI400" s="451"/>
      <c r="AJ400" s="202"/>
      <c r="AK400" s="202"/>
      <c r="AL400" s="202"/>
      <c r="AM400" s="202"/>
      <c r="AN400" s="202"/>
      <c r="AO400" s="238"/>
      <c r="AP400" s="221"/>
      <c r="AQ400" s="202"/>
      <c r="AR400" s="202"/>
      <c r="AS400" s="202"/>
      <c r="AT400" s="202"/>
      <c r="AU400" s="353"/>
      <c r="AV400" s="241"/>
      <c r="AW400" s="241"/>
      <c r="AX400" s="241"/>
      <c r="AY400" s="241"/>
      <c r="AZ400" s="202"/>
      <c r="BC400" s="221"/>
    </row>
    <row r="401" spans="1:55" s="61" customFormat="1" ht="15" customHeight="1">
      <c r="A401" s="195"/>
      <c r="C401" s="196"/>
      <c r="D401" s="197"/>
      <c r="E401" s="463"/>
      <c r="F401" s="201"/>
      <c r="G401" s="200"/>
      <c r="H401" s="238"/>
      <c r="I401" s="202"/>
      <c r="J401" s="202"/>
      <c r="K401" s="202"/>
      <c r="L401" s="202"/>
      <c r="M401" s="202"/>
      <c r="N401" s="227"/>
      <c r="O401" s="227"/>
      <c r="P401" s="227"/>
      <c r="Q401" s="202"/>
      <c r="R401" s="202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0"/>
      <c r="AD401" s="230"/>
      <c r="AE401" s="202"/>
      <c r="AF401" s="202"/>
      <c r="AG401" s="202"/>
      <c r="AH401" s="202"/>
      <c r="AI401" s="451"/>
      <c r="AJ401" s="202"/>
      <c r="AK401" s="202"/>
      <c r="AL401" s="202"/>
      <c r="AM401" s="202"/>
      <c r="AN401" s="202"/>
      <c r="AO401" s="238"/>
      <c r="AP401" s="221"/>
      <c r="AQ401" s="202"/>
      <c r="AR401" s="202"/>
      <c r="AS401" s="202"/>
      <c r="AT401" s="202"/>
      <c r="AU401" s="353"/>
      <c r="AV401" s="241"/>
      <c r="AW401" s="241"/>
      <c r="AX401" s="241"/>
      <c r="AY401" s="241"/>
      <c r="AZ401" s="202"/>
      <c r="BC401" s="221"/>
    </row>
    <row r="402" spans="1:55" s="61" customFormat="1" ht="15" customHeight="1">
      <c r="A402" s="195"/>
      <c r="C402" s="196"/>
      <c r="D402" s="197"/>
      <c r="E402" s="463"/>
      <c r="F402" s="201"/>
      <c r="G402" s="200"/>
      <c r="H402" s="238"/>
      <c r="I402" s="202"/>
      <c r="J402" s="202"/>
      <c r="K402" s="202"/>
      <c r="L402" s="202"/>
      <c r="M402" s="202"/>
      <c r="N402" s="227"/>
      <c r="O402" s="227"/>
      <c r="P402" s="227"/>
      <c r="Q402" s="202"/>
      <c r="R402" s="202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0"/>
      <c r="AD402" s="230"/>
      <c r="AE402" s="202"/>
      <c r="AF402" s="202"/>
      <c r="AG402" s="202"/>
      <c r="AH402" s="202"/>
      <c r="AI402" s="451"/>
      <c r="AJ402" s="202"/>
      <c r="AK402" s="202"/>
      <c r="AL402" s="202"/>
      <c r="AM402" s="202"/>
      <c r="AN402" s="202"/>
      <c r="AO402" s="238"/>
      <c r="AP402" s="221"/>
      <c r="AQ402" s="202"/>
      <c r="AR402" s="202"/>
      <c r="AS402" s="202"/>
      <c r="AT402" s="202"/>
      <c r="AU402" s="353"/>
      <c r="AV402" s="241"/>
      <c r="AW402" s="241"/>
      <c r="AX402" s="241"/>
      <c r="AY402" s="241"/>
      <c r="AZ402" s="202"/>
      <c r="BC402" s="221"/>
    </row>
    <row r="403" spans="1:55" s="61" customFormat="1" ht="15" customHeight="1">
      <c r="A403" s="195"/>
      <c r="C403" s="196"/>
      <c r="D403" s="197"/>
      <c r="E403" s="463"/>
      <c r="F403" s="201"/>
      <c r="G403" s="200"/>
      <c r="H403" s="238"/>
      <c r="I403" s="202"/>
      <c r="J403" s="202"/>
      <c r="K403" s="202"/>
      <c r="L403" s="202"/>
      <c r="M403" s="202"/>
      <c r="N403" s="227"/>
      <c r="O403" s="227"/>
      <c r="P403" s="227"/>
      <c r="Q403" s="202"/>
      <c r="R403" s="202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0"/>
      <c r="AD403" s="230"/>
      <c r="AE403" s="202"/>
      <c r="AF403" s="202"/>
      <c r="AG403" s="202"/>
      <c r="AH403" s="202"/>
      <c r="AI403" s="451"/>
      <c r="AJ403" s="202"/>
      <c r="AK403" s="202"/>
      <c r="AL403" s="202"/>
      <c r="AM403" s="202"/>
      <c r="AN403" s="202"/>
      <c r="AO403" s="238"/>
      <c r="AP403" s="221"/>
      <c r="AQ403" s="202"/>
      <c r="AR403" s="202"/>
      <c r="AS403" s="202"/>
      <c r="AT403" s="202"/>
      <c r="AU403" s="353"/>
      <c r="AV403" s="241"/>
      <c r="AW403" s="241"/>
      <c r="AX403" s="241"/>
      <c r="AY403" s="241"/>
      <c r="AZ403" s="202"/>
      <c r="BC403" s="221"/>
    </row>
    <row r="404" spans="1:55" s="61" customFormat="1" ht="15" customHeight="1">
      <c r="A404" s="195"/>
      <c r="C404" s="196"/>
      <c r="D404" s="197"/>
      <c r="E404" s="463"/>
      <c r="F404" s="201"/>
      <c r="G404" s="200"/>
      <c r="H404" s="238"/>
      <c r="I404" s="202"/>
      <c r="J404" s="202"/>
      <c r="K404" s="202"/>
      <c r="L404" s="202"/>
      <c r="M404" s="202"/>
      <c r="N404" s="227"/>
      <c r="O404" s="227"/>
      <c r="P404" s="227"/>
      <c r="Q404" s="202"/>
      <c r="R404" s="202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0"/>
      <c r="AD404" s="230"/>
      <c r="AE404" s="202"/>
      <c r="AF404" s="202"/>
      <c r="AG404" s="202"/>
      <c r="AH404" s="202"/>
      <c r="AI404" s="451"/>
      <c r="AJ404" s="202"/>
      <c r="AK404" s="202"/>
      <c r="AL404" s="202"/>
      <c r="AM404" s="202"/>
      <c r="AN404" s="202"/>
      <c r="AO404" s="238"/>
      <c r="AP404" s="221"/>
      <c r="AQ404" s="202"/>
      <c r="AR404" s="202"/>
      <c r="AS404" s="202"/>
      <c r="AT404" s="202"/>
      <c r="AU404" s="353"/>
      <c r="AV404" s="241"/>
      <c r="AW404" s="241"/>
      <c r="AX404" s="241"/>
      <c r="AY404" s="241"/>
      <c r="AZ404" s="202"/>
      <c r="BC404" s="221"/>
    </row>
    <row r="405" spans="1:55" s="61" customFormat="1" ht="15" customHeight="1">
      <c r="A405" s="195"/>
      <c r="C405" s="196"/>
      <c r="D405" s="197"/>
      <c r="E405" s="463"/>
      <c r="F405" s="201"/>
      <c r="G405" s="200"/>
      <c r="H405" s="238"/>
      <c r="I405" s="202"/>
      <c r="J405" s="202"/>
      <c r="K405" s="202"/>
      <c r="L405" s="202"/>
      <c r="M405" s="202"/>
      <c r="N405" s="227"/>
      <c r="O405" s="227"/>
      <c r="P405" s="227"/>
      <c r="Q405" s="202"/>
      <c r="R405" s="202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0"/>
      <c r="AD405" s="230"/>
      <c r="AE405" s="202"/>
      <c r="AF405" s="202"/>
      <c r="AG405" s="202"/>
      <c r="AH405" s="202"/>
      <c r="AI405" s="451"/>
      <c r="AJ405" s="202"/>
      <c r="AK405" s="202"/>
      <c r="AL405" s="202"/>
      <c r="AM405" s="202"/>
      <c r="AN405" s="202"/>
      <c r="AO405" s="238"/>
      <c r="AP405" s="221"/>
      <c r="AQ405" s="202"/>
      <c r="AR405" s="202"/>
      <c r="AS405" s="202"/>
      <c r="AT405" s="202"/>
      <c r="AU405" s="353"/>
      <c r="AV405" s="241"/>
      <c r="AW405" s="241"/>
      <c r="AX405" s="241"/>
      <c r="AY405" s="241"/>
      <c r="AZ405" s="202"/>
      <c r="BC405" s="221"/>
    </row>
    <row r="406" spans="1:55" s="61" customFormat="1" ht="15" customHeight="1">
      <c r="A406" s="195"/>
      <c r="C406" s="196"/>
      <c r="D406" s="197"/>
      <c r="E406" s="463"/>
      <c r="F406" s="201"/>
      <c r="G406" s="200"/>
      <c r="H406" s="238"/>
      <c r="I406" s="202"/>
      <c r="J406" s="202"/>
      <c r="K406" s="202"/>
      <c r="L406" s="202"/>
      <c r="M406" s="202"/>
      <c r="N406" s="227"/>
      <c r="O406" s="227"/>
      <c r="P406" s="227"/>
      <c r="Q406" s="202"/>
      <c r="R406" s="202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0"/>
      <c r="AD406" s="230"/>
      <c r="AE406" s="202"/>
      <c r="AF406" s="202"/>
      <c r="AG406" s="202"/>
      <c r="AH406" s="202"/>
      <c r="AI406" s="451"/>
      <c r="AJ406" s="202"/>
      <c r="AK406" s="202"/>
      <c r="AL406" s="202"/>
      <c r="AM406" s="202"/>
      <c r="AN406" s="202"/>
      <c r="AO406" s="238"/>
      <c r="AP406" s="221"/>
      <c r="AQ406" s="202"/>
      <c r="AR406" s="202"/>
      <c r="AS406" s="202"/>
      <c r="AT406" s="202"/>
      <c r="AU406" s="353"/>
      <c r="AV406" s="241"/>
      <c r="AW406" s="241"/>
      <c r="AX406" s="241"/>
      <c r="AY406" s="241"/>
      <c r="AZ406" s="202"/>
      <c r="BC406" s="221"/>
    </row>
    <row r="407" spans="1:55" s="61" customFormat="1" ht="15" customHeight="1">
      <c r="A407" s="195"/>
      <c r="C407" s="196"/>
      <c r="D407" s="197"/>
      <c r="E407" s="463"/>
      <c r="F407" s="201"/>
      <c r="G407" s="200"/>
      <c r="H407" s="238"/>
      <c r="I407" s="202"/>
      <c r="J407" s="202"/>
      <c r="K407" s="202"/>
      <c r="L407" s="202"/>
      <c r="M407" s="202"/>
      <c r="N407" s="227"/>
      <c r="O407" s="227"/>
      <c r="P407" s="227"/>
      <c r="Q407" s="202"/>
      <c r="R407" s="202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0"/>
      <c r="AD407" s="230"/>
      <c r="AE407" s="202"/>
      <c r="AF407" s="202"/>
      <c r="AG407" s="202"/>
      <c r="AH407" s="202"/>
      <c r="AI407" s="451"/>
      <c r="AJ407" s="202"/>
      <c r="AK407" s="202"/>
      <c r="AL407" s="202"/>
      <c r="AM407" s="202"/>
      <c r="AN407" s="202"/>
      <c r="AO407" s="238"/>
      <c r="AP407" s="221"/>
      <c r="AQ407" s="202"/>
      <c r="AR407" s="202"/>
      <c r="AS407" s="202"/>
      <c r="AT407" s="202"/>
      <c r="AU407" s="353"/>
      <c r="AV407" s="241"/>
      <c r="AW407" s="241"/>
      <c r="AX407" s="241"/>
      <c r="AY407" s="241"/>
      <c r="AZ407" s="202"/>
      <c r="BC407" s="221"/>
    </row>
    <row r="408" spans="1:55" s="61" customFormat="1" ht="15" customHeight="1">
      <c r="A408" s="195"/>
      <c r="C408" s="196"/>
      <c r="D408" s="197"/>
      <c r="E408" s="463"/>
      <c r="F408" s="201"/>
      <c r="G408" s="200"/>
      <c r="H408" s="238"/>
      <c r="I408" s="202"/>
      <c r="J408" s="202"/>
      <c r="K408" s="202"/>
      <c r="L408" s="202"/>
      <c r="M408" s="202"/>
      <c r="N408" s="227"/>
      <c r="O408" s="227"/>
      <c r="P408" s="227"/>
      <c r="Q408" s="202"/>
      <c r="R408" s="202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0"/>
      <c r="AD408" s="230"/>
      <c r="AE408" s="202"/>
      <c r="AF408" s="202"/>
      <c r="AG408" s="202"/>
      <c r="AH408" s="202"/>
      <c r="AI408" s="451"/>
      <c r="AJ408" s="202"/>
      <c r="AK408" s="202"/>
      <c r="AL408" s="202"/>
      <c r="AM408" s="202"/>
      <c r="AN408" s="202"/>
      <c r="AO408" s="238"/>
      <c r="AP408" s="221"/>
      <c r="AQ408" s="202"/>
      <c r="AR408" s="202"/>
      <c r="AS408" s="202"/>
      <c r="AT408" s="202"/>
      <c r="AU408" s="353"/>
      <c r="AV408" s="241"/>
      <c r="AW408" s="241"/>
      <c r="AX408" s="241"/>
      <c r="AY408" s="241"/>
      <c r="AZ408" s="202"/>
      <c r="BC408" s="221"/>
    </row>
    <row r="409" spans="1:55" s="61" customFormat="1" ht="15" customHeight="1">
      <c r="A409" s="195"/>
      <c r="C409" s="196"/>
      <c r="D409" s="197"/>
      <c r="E409" s="463"/>
      <c r="F409" s="201"/>
      <c r="G409" s="200"/>
      <c r="H409" s="238"/>
      <c r="I409" s="202"/>
      <c r="J409" s="202"/>
      <c r="K409" s="202"/>
      <c r="L409" s="202"/>
      <c r="M409" s="202"/>
      <c r="N409" s="227"/>
      <c r="O409" s="227"/>
      <c r="P409" s="227"/>
      <c r="Q409" s="202"/>
      <c r="R409" s="202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0"/>
      <c r="AD409" s="230"/>
      <c r="AE409" s="202"/>
      <c r="AF409" s="202"/>
      <c r="AG409" s="202"/>
      <c r="AH409" s="202"/>
      <c r="AI409" s="451"/>
      <c r="AJ409" s="202"/>
      <c r="AK409" s="202"/>
      <c r="AL409" s="202"/>
      <c r="AM409" s="202"/>
      <c r="AN409" s="202"/>
      <c r="AO409" s="238"/>
      <c r="AP409" s="221"/>
      <c r="AQ409" s="202"/>
      <c r="AR409" s="202"/>
      <c r="AS409" s="202"/>
      <c r="AT409" s="202"/>
      <c r="AU409" s="353"/>
      <c r="AV409" s="241"/>
      <c r="AW409" s="241"/>
      <c r="AX409" s="241"/>
      <c r="AY409" s="241"/>
      <c r="AZ409" s="202"/>
      <c r="BC409" s="221"/>
    </row>
    <row r="410" spans="1:55" s="61" customFormat="1" ht="15" customHeight="1">
      <c r="A410" s="195"/>
      <c r="C410" s="196"/>
      <c r="D410" s="197"/>
      <c r="E410" s="463"/>
      <c r="F410" s="201"/>
      <c r="G410" s="200"/>
      <c r="H410" s="238"/>
      <c r="I410" s="202"/>
      <c r="J410" s="202"/>
      <c r="K410" s="202"/>
      <c r="L410" s="202"/>
      <c r="M410" s="202"/>
      <c r="N410" s="227"/>
      <c r="O410" s="227"/>
      <c r="P410" s="227"/>
      <c r="Q410" s="202"/>
      <c r="R410" s="202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0"/>
      <c r="AD410" s="230"/>
      <c r="AE410" s="202"/>
      <c r="AF410" s="202"/>
      <c r="AG410" s="202"/>
      <c r="AH410" s="202"/>
      <c r="AI410" s="451"/>
      <c r="AJ410" s="202"/>
      <c r="AK410" s="202"/>
      <c r="AL410" s="202"/>
      <c r="AM410" s="202"/>
      <c r="AN410" s="202"/>
      <c r="AO410" s="238"/>
      <c r="AP410" s="221"/>
      <c r="AQ410" s="202"/>
      <c r="AR410" s="202"/>
      <c r="AS410" s="202"/>
      <c r="AT410" s="202"/>
      <c r="AU410" s="353"/>
      <c r="AV410" s="241"/>
      <c r="AW410" s="241"/>
      <c r="AX410" s="241"/>
      <c r="AY410" s="241"/>
      <c r="AZ410" s="202"/>
      <c r="BC410" s="221"/>
    </row>
    <row r="411" spans="1:55" s="61" customFormat="1" ht="15" customHeight="1">
      <c r="A411" s="195"/>
      <c r="C411" s="196"/>
      <c r="D411" s="197"/>
      <c r="E411" s="463"/>
      <c r="F411" s="201"/>
      <c r="G411" s="200"/>
      <c r="H411" s="238"/>
      <c r="I411" s="202"/>
      <c r="J411" s="202"/>
      <c r="K411" s="202"/>
      <c r="L411" s="202"/>
      <c r="M411" s="202"/>
      <c r="N411" s="227"/>
      <c r="O411" s="227"/>
      <c r="P411" s="227"/>
      <c r="Q411" s="202"/>
      <c r="R411" s="202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0"/>
      <c r="AD411" s="230"/>
      <c r="AE411" s="202"/>
      <c r="AF411" s="202"/>
      <c r="AG411" s="202"/>
      <c r="AH411" s="202"/>
      <c r="AI411" s="451"/>
      <c r="AJ411" s="202"/>
      <c r="AK411" s="202"/>
      <c r="AL411" s="202"/>
      <c r="AM411" s="202"/>
      <c r="AN411" s="202"/>
      <c r="AO411" s="238"/>
      <c r="AP411" s="221"/>
      <c r="AQ411" s="202"/>
      <c r="AR411" s="202"/>
      <c r="AS411" s="202"/>
      <c r="AT411" s="202"/>
      <c r="AU411" s="353"/>
      <c r="AV411" s="241"/>
      <c r="AW411" s="241"/>
      <c r="AX411" s="241"/>
      <c r="AY411" s="241"/>
      <c r="AZ411" s="202"/>
      <c r="BC411" s="221"/>
    </row>
    <row r="412" spans="1:55" s="61" customFormat="1" ht="15" customHeight="1">
      <c r="A412" s="195"/>
      <c r="C412" s="196"/>
      <c r="D412" s="197"/>
      <c r="E412" s="463"/>
      <c r="F412" s="201"/>
      <c r="G412" s="200"/>
      <c r="H412" s="238"/>
      <c r="I412" s="202"/>
      <c r="J412" s="202"/>
      <c r="K412" s="202"/>
      <c r="L412" s="202"/>
      <c r="M412" s="202"/>
      <c r="N412" s="227"/>
      <c r="O412" s="227"/>
      <c r="P412" s="227"/>
      <c r="Q412" s="202"/>
      <c r="R412" s="202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0"/>
      <c r="AD412" s="230"/>
      <c r="AE412" s="202"/>
      <c r="AF412" s="202"/>
      <c r="AG412" s="202"/>
      <c r="AH412" s="202"/>
      <c r="AI412" s="451"/>
      <c r="AJ412" s="202"/>
      <c r="AK412" s="202"/>
      <c r="AL412" s="202"/>
      <c r="AM412" s="202"/>
      <c r="AN412" s="202"/>
      <c r="AO412" s="238"/>
      <c r="AP412" s="221"/>
      <c r="AQ412" s="202"/>
      <c r="AR412" s="202"/>
      <c r="AS412" s="202"/>
      <c r="AT412" s="202"/>
      <c r="AU412" s="353"/>
      <c r="AV412" s="241"/>
      <c r="AW412" s="241"/>
      <c r="AX412" s="241"/>
      <c r="AY412" s="241"/>
      <c r="AZ412" s="202"/>
      <c r="BC412" s="221"/>
    </row>
    <row r="413" spans="1:55" s="61" customFormat="1" ht="15" customHeight="1">
      <c r="A413" s="195"/>
      <c r="C413" s="196"/>
      <c r="D413" s="197"/>
      <c r="E413" s="463"/>
      <c r="F413" s="201"/>
      <c r="G413" s="200"/>
      <c r="H413" s="238"/>
      <c r="I413" s="202"/>
      <c r="J413" s="202"/>
      <c r="K413" s="202"/>
      <c r="L413" s="202"/>
      <c r="M413" s="202"/>
      <c r="N413" s="227"/>
      <c r="O413" s="227"/>
      <c r="P413" s="227"/>
      <c r="Q413" s="202"/>
      <c r="R413" s="202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0"/>
      <c r="AD413" s="230"/>
      <c r="AE413" s="202"/>
      <c r="AF413" s="202"/>
      <c r="AG413" s="202"/>
      <c r="AH413" s="202"/>
      <c r="AI413" s="451"/>
      <c r="AJ413" s="202"/>
      <c r="AK413" s="202"/>
      <c r="AL413" s="202"/>
      <c r="AM413" s="202"/>
      <c r="AN413" s="202"/>
      <c r="AO413" s="238"/>
      <c r="AP413" s="221"/>
      <c r="AQ413" s="202"/>
      <c r="AR413" s="202"/>
      <c r="AS413" s="202"/>
      <c r="AT413" s="202"/>
      <c r="AU413" s="353"/>
      <c r="AV413" s="241"/>
      <c r="AW413" s="241"/>
      <c r="AX413" s="241"/>
      <c r="AY413" s="241"/>
      <c r="AZ413" s="202"/>
      <c r="BC413" s="221"/>
    </row>
    <row r="414" spans="1:55" s="61" customFormat="1" ht="15" customHeight="1">
      <c r="A414" s="195"/>
      <c r="C414" s="196"/>
      <c r="D414" s="197"/>
      <c r="E414" s="463"/>
      <c r="F414" s="201"/>
      <c r="G414" s="200"/>
      <c r="H414" s="238"/>
      <c r="I414" s="202"/>
      <c r="J414" s="202"/>
      <c r="K414" s="202"/>
      <c r="L414" s="202"/>
      <c r="M414" s="202"/>
      <c r="N414" s="227"/>
      <c r="O414" s="227"/>
      <c r="P414" s="227"/>
      <c r="Q414" s="202"/>
      <c r="R414" s="202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0"/>
      <c r="AD414" s="230"/>
      <c r="AE414" s="202"/>
      <c r="AF414" s="202"/>
      <c r="AG414" s="202"/>
      <c r="AH414" s="202"/>
      <c r="AI414" s="451"/>
      <c r="AJ414" s="202"/>
      <c r="AK414" s="202"/>
      <c r="AL414" s="202"/>
      <c r="AM414" s="202"/>
      <c r="AN414" s="202"/>
      <c r="AO414" s="238"/>
      <c r="AP414" s="221"/>
      <c r="AQ414" s="202"/>
      <c r="AR414" s="202"/>
      <c r="AS414" s="202"/>
      <c r="AT414" s="202"/>
      <c r="AU414" s="353"/>
      <c r="AV414" s="241"/>
      <c r="AW414" s="241"/>
      <c r="AX414" s="241"/>
      <c r="AY414" s="241"/>
      <c r="AZ414" s="202"/>
      <c r="BC414" s="221"/>
    </row>
    <row r="415" spans="1:55" s="61" customFormat="1" ht="15" customHeight="1">
      <c r="A415" s="195"/>
      <c r="C415" s="196"/>
      <c r="D415" s="197"/>
      <c r="E415" s="463"/>
      <c r="F415" s="201"/>
      <c r="G415" s="200"/>
      <c r="H415" s="238"/>
      <c r="I415" s="202"/>
      <c r="J415" s="202"/>
      <c r="K415" s="202"/>
      <c r="L415" s="202"/>
      <c r="M415" s="202"/>
      <c r="N415" s="227"/>
      <c r="O415" s="227"/>
      <c r="P415" s="227"/>
      <c r="Q415" s="202"/>
      <c r="R415" s="202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0"/>
      <c r="AD415" s="230"/>
      <c r="AE415" s="202"/>
      <c r="AF415" s="202"/>
      <c r="AG415" s="202"/>
      <c r="AH415" s="202"/>
      <c r="AI415" s="451"/>
      <c r="AJ415" s="202"/>
      <c r="AK415" s="202"/>
      <c r="AL415" s="202"/>
      <c r="AM415" s="202"/>
      <c r="AN415" s="202"/>
      <c r="AO415" s="238"/>
      <c r="AP415" s="221"/>
      <c r="AQ415" s="202"/>
      <c r="AR415" s="202"/>
      <c r="AS415" s="202"/>
      <c r="AT415" s="202"/>
      <c r="AU415" s="353"/>
      <c r="AV415" s="241"/>
      <c r="AW415" s="241"/>
      <c r="AX415" s="241"/>
      <c r="AY415" s="241"/>
      <c r="AZ415" s="202"/>
      <c r="BC415" s="221"/>
    </row>
    <row r="416" spans="1:55" s="61" customFormat="1" ht="15" customHeight="1">
      <c r="A416" s="195"/>
      <c r="C416" s="196"/>
      <c r="D416" s="197"/>
      <c r="E416" s="463"/>
      <c r="F416" s="201"/>
      <c r="G416" s="200"/>
      <c r="H416" s="238"/>
      <c r="I416" s="202"/>
      <c r="J416" s="202"/>
      <c r="K416" s="202"/>
      <c r="L416" s="202"/>
      <c r="M416" s="202"/>
      <c r="N416" s="227"/>
      <c r="O416" s="227"/>
      <c r="P416" s="227"/>
      <c r="Q416" s="202"/>
      <c r="R416" s="202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0"/>
      <c r="AD416" s="230"/>
      <c r="AE416" s="202"/>
      <c r="AF416" s="202"/>
      <c r="AG416" s="202"/>
      <c r="AH416" s="202"/>
      <c r="AI416" s="451"/>
      <c r="AJ416" s="202"/>
      <c r="AK416" s="202"/>
      <c r="AL416" s="202"/>
      <c r="AM416" s="202"/>
      <c r="AN416" s="202"/>
      <c r="AO416" s="238"/>
      <c r="AP416" s="221"/>
      <c r="AQ416" s="202"/>
      <c r="AR416" s="202"/>
      <c r="AS416" s="202"/>
      <c r="AT416" s="202"/>
      <c r="AU416" s="353"/>
      <c r="AV416" s="241"/>
      <c r="AW416" s="241"/>
      <c r="AX416" s="241"/>
      <c r="AY416" s="241"/>
      <c r="AZ416" s="202"/>
      <c r="BC416" s="221"/>
    </row>
    <row r="417" spans="1:55" s="61" customFormat="1" ht="15" customHeight="1">
      <c r="A417" s="195"/>
      <c r="C417" s="196"/>
      <c r="D417" s="197"/>
      <c r="E417" s="463"/>
      <c r="F417" s="201"/>
      <c r="G417" s="200"/>
      <c r="H417" s="238"/>
      <c r="I417" s="202"/>
      <c r="J417" s="202"/>
      <c r="K417" s="202"/>
      <c r="L417" s="202"/>
      <c r="M417" s="202"/>
      <c r="N417" s="227"/>
      <c r="O417" s="227"/>
      <c r="P417" s="227"/>
      <c r="Q417" s="202"/>
      <c r="R417" s="202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0"/>
      <c r="AD417" s="230"/>
      <c r="AE417" s="202"/>
      <c r="AF417" s="202"/>
      <c r="AG417" s="202"/>
      <c r="AH417" s="202"/>
      <c r="AI417" s="451"/>
      <c r="AJ417" s="202"/>
      <c r="AK417" s="202"/>
      <c r="AL417" s="202"/>
      <c r="AM417" s="202"/>
      <c r="AN417" s="202"/>
      <c r="AO417" s="238"/>
      <c r="AP417" s="221"/>
      <c r="AQ417" s="202"/>
      <c r="AR417" s="202"/>
      <c r="AS417" s="202"/>
      <c r="AT417" s="202"/>
      <c r="AU417" s="353"/>
      <c r="AV417" s="241"/>
      <c r="AW417" s="241"/>
      <c r="AX417" s="241"/>
      <c r="AY417" s="241"/>
      <c r="AZ417" s="202"/>
      <c r="BC417" s="221"/>
    </row>
    <row r="418" spans="1:55" s="61" customFormat="1" ht="15" customHeight="1">
      <c r="A418" s="195"/>
      <c r="C418" s="196"/>
      <c r="D418" s="197"/>
      <c r="E418" s="463"/>
      <c r="F418" s="201"/>
      <c r="G418" s="200"/>
      <c r="H418" s="238"/>
      <c r="I418" s="202"/>
      <c r="J418" s="202"/>
      <c r="K418" s="202"/>
      <c r="L418" s="202"/>
      <c r="M418" s="202"/>
      <c r="N418" s="227"/>
      <c r="O418" s="227"/>
      <c r="P418" s="227"/>
      <c r="Q418" s="202"/>
      <c r="R418" s="202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0"/>
      <c r="AD418" s="230"/>
      <c r="AE418" s="202"/>
      <c r="AF418" s="202"/>
      <c r="AG418" s="202"/>
      <c r="AH418" s="202"/>
      <c r="AI418" s="451"/>
      <c r="AJ418" s="202"/>
      <c r="AK418" s="202"/>
      <c r="AL418" s="202"/>
      <c r="AM418" s="202"/>
      <c r="AN418" s="202"/>
      <c r="AO418" s="238"/>
      <c r="AP418" s="221"/>
      <c r="AQ418" s="202"/>
      <c r="AR418" s="202"/>
      <c r="AS418" s="202"/>
      <c r="AT418" s="202"/>
      <c r="AU418" s="353"/>
      <c r="AV418" s="241"/>
      <c r="AW418" s="241"/>
      <c r="AX418" s="241"/>
      <c r="AY418" s="241"/>
      <c r="AZ418" s="202"/>
      <c r="BC418" s="221"/>
    </row>
    <row r="419" spans="1:55" s="61" customFormat="1" ht="15" customHeight="1">
      <c r="A419" s="195"/>
      <c r="C419" s="196"/>
      <c r="D419" s="197"/>
      <c r="E419" s="463"/>
      <c r="F419" s="201"/>
      <c r="G419" s="200"/>
      <c r="H419" s="238"/>
      <c r="I419" s="202"/>
      <c r="J419" s="202"/>
      <c r="K419" s="202"/>
      <c r="L419" s="202"/>
      <c r="M419" s="202"/>
      <c r="N419" s="227"/>
      <c r="O419" s="227"/>
      <c r="P419" s="227"/>
      <c r="Q419" s="202"/>
      <c r="R419" s="202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0"/>
      <c r="AD419" s="230"/>
      <c r="AE419" s="202"/>
      <c r="AF419" s="202"/>
      <c r="AG419" s="202"/>
      <c r="AH419" s="202"/>
      <c r="AI419" s="451"/>
      <c r="AJ419" s="202"/>
      <c r="AK419" s="202"/>
      <c r="AL419" s="202"/>
      <c r="AM419" s="202"/>
      <c r="AN419" s="202"/>
      <c r="AO419" s="238"/>
      <c r="AP419" s="221"/>
      <c r="AQ419" s="202"/>
      <c r="AR419" s="202"/>
      <c r="AS419" s="202"/>
      <c r="AT419" s="202"/>
      <c r="AU419" s="353"/>
      <c r="AV419" s="241"/>
      <c r="AW419" s="241"/>
      <c r="AX419" s="241"/>
      <c r="AY419" s="241"/>
      <c r="AZ419" s="202"/>
      <c r="BC419" s="221"/>
    </row>
    <row r="420" spans="1:55" s="61" customFormat="1" ht="15" customHeight="1">
      <c r="A420" s="195"/>
      <c r="C420" s="196"/>
      <c r="D420" s="197"/>
      <c r="E420" s="463"/>
      <c r="F420" s="201"/>
      <c r="G420" s="200"/>
      <c r="H420" s="238"/>
      <c r="I420" s="202"/>
      <c r="J420" s="202"/>
      <c r="K420" s="202"/>
      <c r="L420" s="202"/>
      <c r="M420" s="202"/>
      <c r="N420" s="227"/>
      <c r="O420" s="227"/>
      <c r="P420" s="227"/>
      <c r="Q420" s="202"/>
      <c r="R420" s="202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0"/>
      <c r="AD420" s="230"/>
      <c r="AE420" s="202"/>
      <c r="AF420" s="202"/>
      <c r="AG420" s="202"/>
      <c r="AH420" s="202"/>
      <c r="AI420" s="451"/>
      <c r="AJ420" s="202"/>
      <c r="AK420" s="202"/>
      <c r="AL420" s="202"/>
      <c r="AM420" s="202"/>
      <c r="AN420" s="202"/>
      <c r="AO420" s="238"/>
      <c r="AP420" s="221"/>
      <c r="AQ420" s="202"/>
      <c r="AR420" s="202"/>
      <c r="AS420" s="202"/>
      <c r="AT420" s="202"/>
      <c r="AU420" s="353"/>
      <c r="AV420" s="241"/>
      <c r="AW420" s="241"/>
      <c r="AX420" s="241"/>
      <c r="AY420" s="241"/>
      <c r="AZ420" s="202"/>
      <c r="BC420" s="221"/>
    </row>
    <row r="421" spans="1:55" s="61" customFormat="1" ht="15" customHeight="1">
      <c r="A421" s="195"/>
      <c r="C421" s="196"/>
      <c r="D421" s="197"/>
      <c r="E421" s="463"/>
      <c r="F421" s="201"/>
      <c r="G421" s="200"/>
      <c r="H421" s="238"/>
      <c r="I421" s="202"/>
      <c r="J421" s="202"/>
      <c r="K421" s="202"/>
      <c r="L421" s="202"/>
      <c r="M421" s="202"/>
      <c r="N421" s="227"/>
      <c r="O421" s="227"/>
      <c r="P421" s="227"/>
      <c r="Q421" s="202"/>
      <c r="R421" s="202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0"/>
      <c r="AD421" s="230"/>
      <c r="AE421" s="202"/>
      <c r="AF421" s="202"/>
      <c r="AG421" s="202"/>
      <c r="AH421" s="202"/>
      <c r="AI421" s="451"/>
      <c r="AJ421" s="202"/>
      <c r="AK421" s="202"/>
      <c r="AL421" s="202"/>
      <c r="AM421" s="202"/>
      <c r="AN421" s="202"/>
      <c r="AO421" s="238"/>
      <c r="AP421" s="221"/>
      <c r="AQ421" s="202"/>
      <c r="AR421" s="202"/>
      <c r="AS421" s="202"/>
      <c r="AT421" s="202"/>
      <c r="AU421" s="353"/>
      <c r="AV421" s="241"/>
      <c r="AW421" s="241"/>
      <c r="AX421" s="241"/>
      <c r="AY421" s="241"/>
      <c r="AZ421" s="202"/>
      <c r="BC421" s="221"/>
    </row>
    <row r="422" spans="1:55" s="61" customFormat="1" ht="15" customHeight="1">
      <c r="A422" s="195"/>
      <c r="C422" s="196"/>
      <c r="D422" s="197"/>
      <c r="E422" s="463"/>
      <c r="F422" s="201"/>
      <c r="G422" s="200"/>
      <c r="H422" s="238"/>
      <c r="I422" s="202"/>
      <c r="J422" s="202"/>
      <c r="K422" s="202"/>
      <c r="L422" s="202"/>
      <c r="M422" s="202"/>
      <c r="N422" s="227"/>
      <c r="O422" s="227"/>
      <c r="P422" s="227"/>
      <c r="Q422" s="202"/>
      <c r="R422" s="202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0"/>
      <c r="AD422" s="230"/>
      <c r="AE422" s="202"/>
      <c r="AF422" s="202"/>
      <c r="AG422" s="202"/>
      <c r="AH422" s="202"/>
      <c r="AI422" s="451"/>
      <c r="AJ422" s="202"/>
      <c r="AK422" s="202"/>
      <c r="AL422" s="202"/>
      <c r="AM422" s="202"/>
      <c r="AN422" s="202"/>
      <c r="AO422" s="238"/>
      <c r="AP422" s="221"/>
      <c r="AQ422" s="202"/>
      <c r="AR422" s="202"/>
      <c r="AS422" s="202"/>
      <c r="AT422" s="202"/>
      <c r="AU422" s="353"/>
      <c r="AV422" s="241"/>
      <c r="AW422" s="241"/>
      <c r="AX422" s="241"/>
      <c r="AY422" s="241"/>
      <c r="AZ422" s="202"/>
      <c r="BC422" s="221"/>
    </row>
    <row r="423" spans="1:55" s="61" customFormat="1" ht="15" customHeight="1">
      <c r="A423" s="195"/>
      <c r="C423" s="196"/>
      <c r="D423" s="197"/>
      <c r="E423" s="463"/>
      <c r="F423" s="201"/>
      <c r="G423" s="200"/>
      <c r="H423" s="238"/>
      <c r="I423" s="202"/>
      <c r="J423" s="202"/>
      <c r="K423" s="202"/>
      <c r="L423" s="202"/>
      <c r="M423" s="202"/>
      <c r="N423" s="227"/>
      <c r="O423" s="227"/>
      <c r="P423" s="227"/>
      <c r="Q423" s="202"/>
      <c r="R423" s="202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0"/>
      <c r="AD423" s="230"/>
      <c r="AE423" s="202"/>
      <c r="AF423" s="202"/>
      <c r="AG423" s="202"/>
      <c r="AH423" s="202"/>
      <c r="AI423" s="451"/>
      <c r="AJ423" s="202"/>
      <c r="AK423" s="202"/>
      <c r="AL423" s="202"/>
      <c r="AM423" s="202"/>
      <c r="AN423" s="202"/>
      <c r="AO423" s="238"/>
      <c r="AP423" s="221"/>
      <c r="AQ423" s="202"/>
      <c r="AR423" s="202"/>
      <c r="AS423" s="202"/>
      <c r="AT423" s="202"/>
      <c r="AU423" s="353"/>
      <c r="AV423" s="241"/>
      <c r="AW423" s="241"/>
      <c r="AX423" s="241"/>
      <c r="AY423" s="241"/>
      <c r="AZ423" s="202"/>
      <c r="BC423" s="221"/>
    </row>
    <row r="424" spans="1:55" s="61" customFormat="1" ht="15" customHeight="1">
      <c r="A424" s="195"/>
      <c r="C424" s="196"/>
      <c r="D424" s="197"/>
      <c r="E424" s="463"/>
      <c r="F424" s="201"/>
      <c r="G424" s="200"/>
      <c r="H424" s="238"/>
      <c r="I424" s="202"/>
      <c r="J424" s="202"/>
      <c r="K424" s="202"/>
      <c r="L424" s="202"/>
      <c r="M424" s="202"/>
      <c r="N424" s="227"/>
      <c r="O424" s="227"/>
      <c r="P424" s="227"/>
      <c r="Q424" s="202"/>
      <c r="R424" s="202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0"/>
      <c r="AD424" s="230"/>
      <c r="AE424" s="202"/>
      <c r="AF424" s="202"/>
      <c r="AG424" s="202"/>
      <c r="AH424" s="202"/>
      <c r="AI424" s="451"/>
      <c r="AJ424" s="202"/>
      <c r="AK424" s="202"/>
      <c r="AL424" s="202"/>
      <c r="AM424" s="202"/>
      <c r="AN424" s="202"/>
      <c r="AO424" s="238"/>
      <c r="AP424" s="221"/>
      <c r="AQ424" s="202"/>
      <c r="AR424" s="202"/>
      <c r="AS424" s="202"/>
      <c r="AT424" s="202"/>
      <c r="AU424" s="353"/>
      <c r="AV424" s="241"/>
      <c r="AW424" s="241"/>
      <c r="AX424" s="241"/>
      <c r="AY424" s="241"/>
      <c r="AZ424" s="202"/>
      <c r="BC424" s="221"/>
    </row>
    <row r="425" spans="1:55" s="61" customFormat="1" ht="15" customHeight="1">
      <c r="A425" s="195"/>
      <c r="C425" s="196"/>
      <c r="D425" s="197"/>
      <c r="E425" s="463"/>
      <c r="F425" s="201"/>
      <c r="G425" s="200"/>
      <c r="H425" s="238"/>
      <c r="I425" s="202"/>
      <c r="J425" s="202"/>
      <c r="K425" s="202"/>
      <c r="L425" s="202"/>
      <c r="M425" s="202"/>
      <c r="N425" s="227"/>
      <c r="O425" s="227"/>
      <c r="P425" s="227"/>
      <c r="Q425" s="202"/>
      <c r="R425" s="202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0"/>
      <c r="AD425" s="230"/>
      <c r="AE425" s="202"/>
      <c r="AF425" s="202"/>
      <c r="AG425" s="202"/>
      <c r="AH425" s="202"/>
      <c r="AI425" s="451"/>
      <c r="AJ425" s="202"/>
      <c r="AK425" s="202"/>
      <c r="AL425" s="202"/>
      <c r="AM425" s="202"/>
      <c r="AN425" s="202"/>
      <c r="AO425" s="238"/>
      <c r="AP425" s="221"/>
      <c r="AQ425" s="202"/>
      <c r="AR425" s="202"/>
      <c r="AS425" s="202"/>
      <c r="AT425" s="202"/>
      <c r="AU425" s="353"/>
      <c r="AV425" s="241"/>
      <c r="AW425" s="241"/>
      <c r="AX425" s="241"/>
      <c r="AY425" s="241"/>
      <c r="AZ425" s="202"/>
      <c r="BC425" s="221"/>
    </row>
    <row r="426" spans="1:55" s="61" customFormat="1" ht="15" customHeight="1">
      <c r="A426" s="195"/>
      <c r="C426" s="196"/>
      <c r="D426" s="197"/>
      <c r="E426" s="463"/>
      <c r="F426" s="201"/>
      <c r="G426" s="200"/>
      <c r="H426" s="238"/>
      <c r="I426" s="202"/>
      <c r="J426" s="202"/>
      <c r="K426" s="202"/>
      <c r="L426" s="202"/>
      <c r="M426" s="202"/>
      <c r="N426" s="227"/>
      <c r="O426" s="227"/>
      <c r="P426" s="227"/>
      <c r="Q426" s="202"/>
      <c r="R426" s="202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0"/>
      <c r="AD426" s="230"/>
      <c r="AE426" s="202"/>
      <c r="AF426" s="202"/>
      <c r="AG426" s="202"/>
      <c r="AH426" s="202"/>
      <c r="AI426" s="451"/>
      <c r="AJ426" s="202"/>
      <c r="AK426" s="202"/>
      <c r="AL426" s="202"/>
      <c r="AM426" s="202"/>
      <c r="AN426" s="202"/>
      <c r="AO426" s="238"/>
      <c r="AP426" s="221"/>
      <c r="AQ426" s="202"/>
      <c r="AR426" s="202"/>
      <c r="AS426" s="202"/>
      <c r="AT426" s="202"/>
      <c r="AU426" s="353"/>
      <c r="AV426" s="241"/>
      <c r="AW426" s="241"/>
      <c r="AX426" s="241"/>
      <c r="AY426" s="241"/>
      <c r="AZ426" s="202"/>
      <c r="BC426" s="221"/>
    </row>
    <row r="427" spans="1:55" s="61" customFormat="1" ht="15" customHeight="1">
      <c r="A427" s="195"/>
      <c r="C427" s="196"/>
      <c r="D427" s="197"/>
      <c r="E427" s="463"/>
      <c r="F427" s="201"/>
      <c r="G427" s="200"/>
      <c r="H427" s="238"/>
      <c r="I427" s="202"/>
      <c r="J427" s="202"/>
      <c r="K427" s="202"/>
      <c r="L427" s="202"/>
      <c r="M427" s="202"/>
      <c r="N427" s="227"/>
      <c r="O427" s="227"/>
      <c r="P427" s="227"/>
      <c r="Q427" s="202"/>
      <c r="R427" s="202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0"/>
      <c r="AD427" s="230"/>
      <c r="AE427" s="202"/>
      <c r="AF427" s="202"/>
      <c r="AG427" s="202"/>
      <c r="AH427" s="202"/>
      <c r="AI427" s="451"/>
      <c r="AJ427" s="202"/>
      <c r="AK427" s="202"/>
      <c r="AL427" s="202"/>
      <c r="AM427" s="202"/>
      <c r="AN427" s="202"/>
      <c r="AO427" s="238"/>
      <c r="AP427" s="221"/>
      <c r="AQ427" s="202"/>
      <c r="AR427" s="202"/>
      <c r="AS427" s="202"/>
      <c r="AT427" s="202"/>
      <c r="AU427" s="353"/>
      <c r="AV427" s="241"/>
      <c r="AW427" s="241"/>
      <c r="AX427" s="241"/>
      <c r="AY427" s="241"/>
      <c r="AZ427" s="202"/>
      <c r="BC427" s="221"/>
    </row>
    <row r="428" spans="1:55" s="61" customFormat="1" ht="15" customHeight="1">
      <c r="A428" s="195"/>
      <c r="C428" s="196"/>
      <c r="D428" s="197"/>
      <c r="E428" s="463"/>
      <c r="F428" s="201"/>
      <c r="G428" s="200"/>
      <c r="H428" s="238"/>
      <c r="I428" s="202"/>
      <c r="J428" s="202"/>
      <c r="K428" s="202"/>
      <c r="L428" s="202"/>
      <c r="M428" s="202"/>
      <c r="N428" s="227"/>
      <c r="O428" s="227"/>
      <c r="P428" s="227"/>
      <c r="Q428" s="202"/>
      <c r="R428" s="202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0"/>
      <c r="AD428" s="230"/>
      <c r="AE428" s="202"/>
      <c r="AF428" s="202"/>
      <c r="AG428" s="202"/>
      <c r="AH428" s="202"/>
      <c r="AI428" s="451"/>
      <c r="AJ428" s="202"/>
      <c r="AK428" s="202"/>
      <c r="AL428" s="202"/>
      <c r="AM428" s="202"/>
      <c r="AN428" s="202"/>
      <c r="AO428" s="238"/>
      <c r="AP428" s="221"/>
      <c r="AQ428" s="202"/>
      <c r="AR428" s="202"/>
      <c r="AS428" s="202"/>
      <c r="AT428" s="202"/>
      <c r="AU428" s="353"/>
      <c r="AV428" s="241"/>
      <c r="AW428" s="241"/>
      <c r="AX428" s="241"/>
      <c r="AY428" s="241"/>
      <c r="AZ428" s="202"/>
      <c r="BC428" s="221"/>
    </row>
    <row r="429" spans="1:55" s="61" customFormat="1" ht="15" customHeight="1">
      <c r="A429" s="195"/>
      <c r="C429" s="196"/>
      <c r="D429" s="197"/>
      <c r="E429" s="463"/>
      <c r="F429" s="201"/>
      <c r="G429" s="200"/>
      <c r="H429" s="238"/>
      <c r="I429" s="202"/>
      <c r="J429" s="202"/>
      <c r="K429" s="202"/>
      <c r="L429" s="202"/>
      <c r="M429" s="202"/>
      <c r="N429" s="227"/>
      <c r="O429" s="227"/>
      <c r="P429" s="227"/>
      <c r="Q429" s="202"/>
      <c r="R429" s="202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0"/>
      <c r="AD429" s="230"/>
      <c r="AE429" s="202"/>
      <c r="AF429" s="202"/>
      <c r="AG429" s="202"/>
      <c r="AH429" s="202"/>
      <c r="AI429" s="451"/>
      <c r="AJ429" s="202"/>
      <c r="AK429" s="202"/>
      <c r="AL429" s="202"/>
      <c r="AM429" s="202"/>
      <c r="AN429" s="202"/>
      <c r="AO429" s="238"/>
      <c r="AP429" s="221"/>
      <c r="AQ429" s="202"/>
      <c r="AR429" s="202"/>
      <c r="AS429" s="202"/>
      <c r="AT429" s="202"/>
      <c r="AU429" s="353"/>
      <c r="AV429" s="241"/>
      <c r="AW429" s="241"/>
      <c r="AX429" s="241"/>
      <c r="AY429" s="241"/>
      <c r="AZ429" s="202"/>
      <c r="BC429" s="221"/>
    </row>
    <row r="430" spans="1:55" s="61" customFormat="1" ht="15" customHeight="1">
      <c r="A430" s="195"/>
      <c r="C430" s="196"/>
      <c r="D430" s="197"/>
      <c r="E430" s="463"/>
      <c r="F430" s="201"/>
      <c r="G430" s="200"/>
      <c r="H430" s="238"/>
      <c r="I430" s="202"/>
      <c r="J430" s="202"/>
      <c r="K430" s="202"/>
      <c r="L430" s="202"/>
      <c r="M430" s="202"/>
      <c r="N430" s="227"/>
      <c r="O430" s="227"/>
      <c r="P430" s="227"/>
      <c r="Q430" s="202"/>
      <c r="R430" s="202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0"/>
      <c r="AD430" s="230"/>
      <c r="AE430" s="202"/>
      <c r="AF430" s="202"/>
      <c r="AG430" s="202"/>
      <c r="AH430" s="202"/>
      <c r="AI430" s="451"/>
      <c r="AJ430" s="202"/>
      <c r="AK430" s="202"/>
      <c r="AL430" s="202"/>
      <c r="AM430" s="202"/>
      <c r="AN430" s="202"/>
      <c r="AO430" s="238"/>
      <c r="AP430" s="221"/>
      <c r="AQ430" s="202"/>
      <c r="AR430" s="202"/>
      <c r="AS430" s="202"/>
      <c r="AT430" s="202"/>
      <c r="AU430" s="353"/>
      <c r="AV430" s="241"/>
      <c r="AW430" s="241"/>
      <c r="AX430" s="241"/>
      <c r="AY430" s="241"/>
      <c r="AZ430" s="202"/>
      <c r="BC430" s="221"/>
    </row>
    <row r="431" spans="1:55" s="61" customFormat="1" ht="15" customHeight="1">
      <c r="A431" s="195"/>
      <c r="C431" s="196"/>
      <c r="D431" s="197"/>
      <c r="E431" s="463"/>
      <c r="F431" s="201"/>
      <c r="G431" s="200"/>
      <c r="H431" s="238"/>
      <c r="I431" s="202"/>
      <c r="J431" s="202"/>
      <c r="K431" s="202"/>
      <c r="L431" s="202"/>
      <c r="M431" s="202"/>
      <c r="N431" s="227"/>
      <c r="O431" s="227"/>
      <c r="P431" s="227"/>
      <c r="Q431" s="202"/>
      <c r="R431" s="202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0"/>
      <c r="AD431" s="230"/>
      <c r="AE431" s="202"/>
      <c r="AF431" s="202"/>
      <c r="AG431" s="202"/>
      <c r="AH431" s="202"/>
      <c r="AI431" s="451"/>
      <c r="AJ431" s="202"/>
      <c r="AK431" s="202"/>
      <c r="AL431" s="202"/>
      <c r="AM431" s="202"/>
      <c r="AN431" s="202"/>
      <c r="AO431" s="238"/>
      <c r="AP431" s="221"/>
      <c r="AQ431" s="202"/>
      <c r="AR431" s="202"/>
      <c r="AS431" s="202"/>
      <c r="AT431" s="202"/>
      <c r="AU431" s="353"/>
      <c r="AV431" s="241"/>
      <c r="AW431" s="241"/>
      <c r="AX431" s="241"/>
      <c r="AY431" s="241"/>
      <c r="AZ431" s="202"/>
      <c r="BC431" s="221"/>
    </row>
    <row r="432" spans="1:55" s="61" customFormat="1" ht="15" customHeight="1">
      <c r="A432" s="195"/>
      <c r="C432" s="196"/>
      <c r="D432" s="197"/>
      <c r="E432" s="463"/>
      <c r="F432" s="201"/>
      <c r="G432" s="200"/>
      <c r="H432" s="238"/>
      <c r="I432" s="202"/>
      <c r="J432" s="202"/>
      <c r="K432" s="202"/>
      <c r="L432" s="202"/>
      <c r="M432" s="202"/>
      <c r="N432" s="227"/>
      <c r="O432" s="227"/>
      <c r="P432" s="227"/>
      <c r="Q432" s="202"/>
      <c r="R432" s="202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0"/>
      <c r="AD432" s="230"/>
      <c r="AE432" s="202"/>
      <c r="AF432" s="202"/>
      <c r="AG432" s="202"/>
      <c r="AH432" s="202"/>
      <c r="AI432" s="451"/>
      <c r="AJ432" s="202"/>
      <c r="AK432" s="202"/>
      <c r="AL432" s="202"/>
      <c r="AM432" s="202"/>
      <c r="AN432" s="202"/>
      <c r="AO432" s="238"/>
      <c r="AP432" s="221"/>
      <c r="AQ432" s="202"/>
      <c r="AR432" s="202"/>
      <c r="AS432" s="202"/>
      <c r="AT432" s="202"/>
      <c r="AU432" s="353"/>
      <c r="AV432" s="241"/>
      <c r="AW432" s="241"/>
      <c r="AX432" s="241"/>
      <c r="AY432" s="241"/>
      <c r="AZ432" s="202"/>
      <c r="BC432" s="221"/>
    </row>
    <row r="433" spans="1:55" s="61" customFormat="1" ht="15" customHeight="1">
      <c r="A433" s="195"/>
      <c r="C433" s="196"/>
      <c r="D433" s="197"/>
      <c r="E433" s="463"/>
      <c r="F433" s="201"/>
      <c r="G433" s="200"/>
      <c r="H433" s="238"/>
      <c r="I433" s="202"/>
      <c r="J433" s="202"/>
      <c r="K433" s="202"/>
      <c r="L433" s="202"/>
      <c r="M433" s="202"/>
      <c r="N433" s="227"/>
      <c r="O433" s="227"/>
      <c r="P433" s="227"/>
      <c r="Q433" s="202"/>
      <c r="R433" s="202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0"/>
      <c r="AD433" s="230"/>
      <c r="AE433" s="202"/>
      <c r="AF433" s="202"/>
      <c r="AG433" s="202"/>
      <c r="AH433" s="202"/>
      <c r="AI433" s="451"/>
      <c r="AJ433" s="202"/>
      <c r="AK433" s="202"/>
      <c r="AL433" s="202"/>
      <c r="AM433" s="202"/>
      <c r="AN433" s="202"/>
      <c r="AO433" s="238"/>
      <c r="AP433" s="221"/>
      <c r="AQ433" s="202"/>
      <c r="AR433" s="202"/>
      <c r="AS433" s="202"/>
      <c r="AT433" s="202"/>
      <c r="AU433" s="353"/>
      <c r="AV433" s="241"/>
      <c r="AW433" s="241"/>
      <c r="AX433" s="241"/>
      <c r="AY433" s="241"/>
      <c r="AZ433" s="202"/>
      <c r="BC433" s="221"/>
    </row>
    <row r="434" spans="1:55" s="61" customFormat="1" ht="15" customHeight="1">
      <c r="A434" s="195"/>
      <c r="C434" s="196"/>
      <c r="D434" s="197"/>
      <c r="E434" s="463"/>
      <c r="F434" s="201"/>
      <c r="G434" s="200"/>
      <c r="H434" s="238"/>
      <c r="I434" s="202"/>
      <c r="J434" s="202"/>
      <c r="K434" s="202"/>
      <c r="L434" s="202"/>
      <c r="M434" s="202"/>
      <c r="N434" s="227"/>
      <c r="O434" s="227"/>
      <c r="P434" s="227"/>
      <c r="Q434" s="202"/>
      <c r="R434" s="202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0"/>
      <c r="AD434" s="230"/>
      <c r="AE434" s="202"/>
      <c r="AF434" s="202"/>
      <c r="AG434" s="202"/>
      <c r="AH434" s="202"/>
      <c r="AI434" s="451"/>
      <c r="AJ434" s="202"/>
      <c r="AK434" s="202"/>
      <c r="AL434" s="202"/>
      <c r="AM434" s="202"/>
      <c r="AN434" s="202"/>
      <c r="AO434" s="238"/>
      <c r="AP434" s="221"/>
      <c r="AQ434" s="202"/>
      <c r="AR434" s="202"/>
      <c r="AS434" s="202"/>
      <c r="AT434" s="202"/>
      <c r="AU434" s="353"/>
      <c r="AV434" s="241"/>
      <c r="AW434" s="241"/>
      <c r="AX434" s="241"/>
      <c r="AY434" s="241"/>
      <c r="AZ434" s="202"/>
      <c r="BC434" s="221"/>
    </row>
    <row r="435" spans="1:55" s="61" customFormat="1" ht="15" customHeight="1">
      <c r="A435" s="195"/>
      <c r="C435" s="196"/>
      <c r="D435" s="197"/>
      <c r="E435" s="463"/>
      <c r="F435" s="201"/>
      <c r="G435" s="200"/>
      <c r="H435" s="238"/>
      <c r="I435" s="202"/>
      <c r="J435" s="202"/>
      <c r="K435" s="202"/>
      <c r="L435" s="202"/>
      <c r="M435" s="202"/>
      <c r="N435" s="227"/>
      <c r="O435" s="227"/>
      <c r="P435" s="227"/>
      <c r="Q435" s="202"/>
      <c r="R435" s="202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0"/>
      <c r="AD435" s="230"/>
      <c r="AE435" s="202"/>
      <c r="AF435" s="202"/>
      <c r="AG435" s="202"/>
      <c r="AH435" s="202"/>
      <c r="AI435" s="451"/>
      <c r="AJ435" s="202"/>
      <c r="AK435" s="202"/>
      <c r="AL435" s="202"/>
      <c r="AM435" s="202"/>
      <c r="AN435" s="202"/>
      <c r="AO435" s="238"/>
      <c r="AP435" s="221"/>
      <c r="AQ435" s="202"/>
      <c r="AR435" s="202"/>
      <c r="AS435" s="202"/>
      <c r="AT435" s="202"/>
      <c r="AU435" s="353"/>
      <c r="AV435" s="241"/>
      <c r="AW435" s="241"/>
      <c r="AX435" s="241"/>
      <c r="AY435" s="241"/>
      <c r="AZ435" s="202"/>
      <c r="BC435" s="221"/>
    </row>
    <row r="436" spans="1:55" s="61" customFormat="1" ht="15" customHeight="1">
      <c r="A436" s="195"/>
      <c r="C436" s="196"/>
      <c r="D436" s="197"/>
      <c r="E436" s="463"/>
      <c r="F436" s="201"/>
      <c r="G436" s="200"/>
      <c r="H436" s="238"/>
      <c r="I436" s="202"/>
      <c r="J436" s="202"/>
      <c r="K436" s="202"/>
      <c r="L436" s="202"/>
      <c r="M436" s="202"/>
      <c r="N436" s="227"/>
      <c r="O436" s="227"/>
      <c r="P436" s="227"/>
      <c r="Q436" s="202"/>
      <c r="R436" s="202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0"/>
      <c r="AD436" s="230"/>
      <c r="AE436" s="202"/>
      <c r="AF436" s="202"/>
      <c r="AG436" s="202"/>
      <c r="AH436" s="202"/>
      <c r="AI436" s="451"/>
      <c r="AJ436" s="202"/>
      <c r="AK436" s="202"/>
      <c r="AL436" s="202"/>
      <c r="AM436" s="202"/>
      <c r="AN436" s="202"/>
      <c r="AO436" s="238"/>
      <c r="AP436" s="221"/>
      <c r="AQ436" s="202"/>
      <c r="AR436" s="202"/>
      <c r="AS436" s="202"/>
      <c r="AT436" s="202"/>
      <c r="AU436" s="353"/>
      <c r="AV436" s="241"/>
      <c r="AW436" s="241"/>
      <c r="AX436" s="241"/>
      <c r="AY436" s="241"/>
      <c r="AZ436" s="202"/>
      <c r="BC436" s="221"/>
    </row>
    <row r="437" spans="1:55" s="61" customFormat="1" ht="15" customHeight="1">
      <c r="A437" s="195"/>
      <c r="C437" s="196"/>
      <c r="D437" s="197"/>
      <c r="E437" s="463"/>
      <c r="F437" s="201"/>
      <c r="G437" s="200"/>
      <c r="H437" s="238"/>
      <c r="I437" s="202"/>
      <c r="J437" s="202"/>
      <c r="K437" s="202"/>
      <c r="L437" s="202"/>
      <c r="M437" s="202"/>
      <c r="N437" s="227"/>
      <c r="O437" s="227"/>
      <c r="P437" s="227"/>
      <c r="Q437" s="202"/>
      <c r="R437" s="202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0"/>
      <c r="AD437" s="230"/>
      <c r="AE437" s="202"/>
      <c r="AF437" s="202"/>
      <c r="AG437" s="202"/>
      <c r="AH437" s="202"/>
      <c r="AI437" s="451"/>
      <c r="AJ437" s="202"/>
      <c r="AK437" s="202"/>
      <c r="AL437" s="202"/>
      <c r="AM437" s="202"/>
      <c r="AN437" s="202"/>
      <c r="AO437" s="238"/>
      <c r="AP437" s="221"/>
      <c r="AQ437" s="202"/>
      <c r="AR437" s="202"/>
      <c r="AS437" s="202"/>
      <c r="AT437" s="202"/>
      <c r="AU437" s="353"/>
      <c r="AV437" s="241"/>
      <c r="AW437" s="241"/>
      <c r="AX437" s="241"/>
      <c r="AY437" s="241"/>
      <c r="AZ437" s="202"/>
      <c r="BC437" s="221"/>
    </row>
    <row r="438" spans="1:55" s="61" customFormat="1" ht="15" customHeight="1">
      <c r="A438" s="195"/>
      <c r="C438" s="196"/>
      <c r="D438" s="197"/>
      <c r="E438" s="463"/>
      <c r="F438" s="201"/>
      <c r="G438" s="200"/>
      <c r="H438" s="238"/>
      <c r="I438" s="202"/>
      <c r="J438" s="202"/>
      <c r="K438" s="202"/>
      <c r="L438" s="202"/>
      <c r="M438" s="202"/>
      <c r="N438" s="227"/>
      <c r="O438" s="227"/>
      <c r="P438" s="227"/>
      <c r="Q438" s="202"/>
      <c r="R438" s="202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0"/>
      <c r="AD438" s="230"/>
      <c r="AE438" s="202"/>
      <c r="AF438" s="202"/>
      <c r="AG438" s="202"/>
      <c r="AH438" s="202"/>
      <c r="AI438" s="451"/>
      <c r="AJ438" s="202"/>
      <c r="AK438" s="202"/>
      <c r="AL438" s="202"/>
      <c r="AM438" s="202"/>
      <c r="AN438" s="202"/>
      <c r="AO438" s="238"/>
      <c r="AP438" s="221"/>
      <c r="AQ438" s="202"/>
      <c r="AR438" s="202"/>
      <c r="AS438" s="202"/>
      <c r="AT438" s="202"/>
      <c r="AU438" s="353"/>
      <c r="AV438" s="241"/>
      <c r="AW438" s="241"/>
      <c r="AX438" s="241"/>
      <c r="AY438" s="241"/>
      <c r="AZ438" s="202"/>
      <c r="BC438" s="221"/>
    </row>
    <row r="439" spans="1:55" s="61" customFormat="1" ht="15" customHeight="1">
      <c r="A439" s="195"/>
      <c r="C439" s="196"/>
      <c r="D439" s="197"/>
      <c r="E439" s="463"/>
      <c r="F439" s="201"/>
      <c r="G439" s="200"/>
      <c r="H439" s="238"/>
      <c r="I439" s="202"/>
      <c r="J439" s="202"/>
      <c r="K439" s="202"/>
      <c r="L439" s="202"/>
      <c r="M439" s="202"/>
      <c r="N439" s="227"/>
      <c r="O439" s="227"/>
      <c r="P439" s="227"/>
      <c r="Q439" s="202"/>
      <c r="R439" s="202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0"/>
      <c r="AD439" s="230"/>
      <c r="AE439" s="202"/>
      <c r="AF439" s="202"/>
      <c r="AG439" s="202"/>
      <c r="AH439" s="202"/>
      <c r="AI439" s="451"/>
      <c r="AJ439" s="202"/>
      <c r="AK439" s="202"/>
      <c r="AL439" s="202"/>
      <c r="AM439" s="202"/>
      <c r="AN439" s="202"/>
      <c r="AO439" s="238"/>
      <c r="AP439" s="221"/>
      <c r="AQ439" s="202"/>
      <c r="AR439" s="202"/>
      <c r="AS439" s="202"/>
      <c r="AT439" s="202"/>
      <c r="AU439" s="353"/>
      <c r="AV439" s="241"/>
      <c r="AW439" s="241"/>
      <c r="AX439" s="241"/>
      <c r="AY439" s="241"/>
      <c r="AZ439" s="202"/>
      <c r="BC439" s="221"/>
    </row>
    <row r="440" spans="1:55" s="61" customFormat="1" ht="15" customHeight="1">
      <c r="A440" s="195"/>
      <c r="C440" s="196"/>
      <c r="D440" s="197"/>
      <c r="E440" s="463"/>
      <c r="F440" s="201"/>
      <c r="G440" s="200"/>
      <c r="H440" s="238"/>
      <c r="I440" s="202"/>
      <c r="J440" s="202"/>
      <c r="K440" s="202"/>
      <c r="L440" s="202"/>
      <c r="M440" s="202"/>
      <c r="N440" s="227"/>
      <c r="O440" s="227"/>
      <c r="P440" s="227"/>
      <c r="Q440" s="202"/>
      <c r="R440" s="202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0"/>
      <c r="AD440" s="230"/>
      <c r="AE440" s="202"/>
      <c r="AF440" s="202"/>
      <c r="AG440" s="202"/>
      <c r="AH440" s="202"/>
      <c r="AI440" s="451"/>
      <c r="AJ440" s="202"/>
      <c r="AK440" s="202"/>
      <c r="AL440" s="202"/>
      <c r="AM440" s="202"/>
      <c r="AN440" s="202"/>
      <c r="AO440" s="238"/>
      <c r="AP440" s="221"/>
      <c r="AQ440" s="202"/>
      <c r="AR440" s="202"/>
      <c r="AS440" s="202"/>
      <c r="AT440" s="202"/>
      <c r="AU440" s="353"/>
      <c r="AV440" s="241"/>
      <c r="AW440" s="241"/>
      <c r="AX440" s="241"/>
      <c r="AY440" s="241"/>
      <c r="AZ440" s="202"/>
      <c r="BC440" s="221"/>
    </row>
    <row r="441" spans="1:55" s="61" customFormat="1" ht="15" customHeight="1">
      <c r="A441" s="195"/>
      <c r="C441" s="196"/>
      <c r="D441" s="197"/>
      <c r="E441" s="463"/>
      <c r="F441" s="201"/>
      <c r="G441" s="200"/>
      <c r="H441" s="238"/>
      <c r="I441" s="202"/>
      <c r="J441" s="202"/>
      <c r="K441" s="202"/>
      <c r="L441" s="202"/>
      <c r="M441" s="202"/>
      <c r="N441" s="227"/>
      <c r="O441" s="227"/>
      <c r="P441" s="227"/>
      <c r="Q441" s="202"/>
      <c r="R441" s="202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0"/>
      <c r="AD441" s="230"/>
      <c r="AE441" s="202"/>
      <c r="AF441" s="202"/>
      <c r="AG441" s="202"/>
      <c r="AH441" s="202"/>
      <c r="AI441" s="451"/>
      <c r="AJ441" s="202"/>
      <c r="AK441" s="202"/>
      <c r="AL441" s="202"/>
      <c r="AM441" s="202"/>
      <c r="AN441" s="202"/>
      <c r="AO441" s="238"/>
      <c r="AP441" s="221"/>
      <c r="AQ441" s="202"/>
      <c r="AR441" s="202"/>
      <c r="AS441" s="202"/>
      <c r="AT441" s="202"/>
      <c r="AU441" s="353"/>
      <c r="AV441" s="241"/>
      <c r="AW441" s="241"/>
      <c r="AX441" s="241"/>
      <c r="AY441" s="241"/>
      <c r="AZ441" s="202"/>
      <c r="BC441" s="221"/>
    </row>
    <row r="442" spans="1:55" s="61" customFormat="1" ht="15" customHeight="1">
      <c r="A442" s="195"/>
      <c r="C442" s="196"/>
      <c r="D442" s="197"/>
      <c r="E442" s="463"/>
      <c r="F442" s="201"/>
      <c r="G442" s="200"/>
      <c r="H442" s="238"/>
      <c r="I442" s="202"/>
      <c r="J442" s="202"/>
      <c r="K442" s="202"/>
      <c r="L442" s="202"/>
      <c r="M442" s="202"/>
      <c r="N442" s="227"/>
      <c r="O442" s="227"/>
      <c r="P442" s="227"/>
      <c r="Q442" s="202"/>
      <c r="R442" s="202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0"/>
      <c r="AD442" s="230"/>
      <c r="AE442" s="202"/>
      <c r="AF442" s="202"/>
      <c r="AG442" s="202"/>
      <c r="AH442" s="202"/>
      <c r="AI442" s="451"/>
      <c r="AJ442" s="202"/>
      <c r="AK442" s="202"/>
      <c r="AL442" s="202"/>
      <c r="AM442" s="202"/>
      <c r="AN442" s="202"/>
      <c r="AO442" s="238"/>
      <c r="AP442" s="221"/>
      <c r="AQ442" s="202"/>
      <c r="AR442" s="202"/>
      <c r="AS442" s="202"/>
      <c r="AT442" s="202"/>
      <c r="AU442" s="353"/>
      <c r="AV442" s="241"/>
      <c r="AW442" s="241"/>
      <c r="AX442" s="241"/>
      <c r="AY442" s="241"/>
      <c r="AZ442" s="202"/>
      <c r="BC442" s="221"/>
    </row>
    <row r="443" spans="1:55" s="61" customFormat="1" ht="15" customHeight="1">
      <c r="A443" s="195"/>
      <c r="C443" s="196"/>
      <c r="D443" s="197"/>
      <c r="E443" s="463"/>
      <c r="F443" s="201"/>
      <c r="G443" s="200"/>
      <c r="H443" s="238"/>
      <c r="I443" s="202"/>
      <c r="J443" s="202"/>
      <c r="K443" s="202"/>
      <c r="L443" s="202"/>
      <c r="M443" s="202"/>
      <c r="N443" s="227"/>
      <c r="O443" s="227"/>
      <c r="P443" s="227"/>
      <c r="Q443" s="202"/>
      <c r="R443" s="202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0"/>
      <c r="AD443" s="230"/>
      <c r="AE443" s="202"/>
      <c r="AF443" s="202"/>
      <c r="AG443" s="202"/>
      <c r="AH443" s="202"/>
      <c r="AI443" s="451"/>
      <c r="AJ443" s="202"/>
      <c r="AK443" s="202"/>
      <c r="AL443" s="202"/>
      <c r="AM443" s="202"/>
      <c r="AN443" s="202"/>
      <c r="AO443" s="238"/>
      <c r="AP443" s="221"/>
      <c r="AQ443" s="202"/>
      <c r="AR443" s="202"/>
      <c r="AS443" s="202"/>
      <c r="AT443" s="202"/>
      <c r="AU443" s="353"/>
      <c r="AV443" s="241"/>
      <c r="AW443" s="241"/>
      <c r="AX443" s="241"/>
      <c r="AY443" s="241"/>
      <c r="AZ443" s="202"/>
      <c r="BC443" s="221"/>
    </row>
    <row r="444" spans="1:55" s="61" customFormat="1" ht="15" customHeight="1">
      <c r="A444" s="195"/>
      <c r="C444" s="196"/>
      <c r="D444" s="197"/>
      <c r="E444" s="463"/>
      <c r="F444" s="201"/>
      <c r="G444" s="200"/>
      <c r="H444" s="238"/>
      <c r="I444" s="202"/>
      <c r="J444" s="202"/>
      <c r="K444" s="202"/>
      <c r="L444" s="202"/>
      <c r="M444" s="202"/>
      <c r="N444" s="227"/>
      <c r="O444" s="227"/>
      <c r="P444" s="227"/>
      <c r="Q444" s="202"/>
      <c r="R444" s="202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0"/>
      <c r="AD444" s="230"/>
      <c r="AE444" s="202"/>
      <c r="AF444" s="202"/>
      <c r="AG444" s="202"/>
      <c r="AH444" s="202"/>
      <c r="AI444" s="451"/>
      <c r="AJ444" s="202"/>
      <c r="AK444" s="202"/>
      <c r="AL444" s="202"/>
      <c r="AM444" s="202"/>
      <c r="AN444" s="202"/>
      <c r="AO444" s="238"/>
      <c r="AP444" s="221"/>
      <c r="AQ444" s="202"/>
      <c r="AR444" s="202"/>
      <c r="AS444" s="202"/>
      <c r="AT444" s="202"/>
      <c r="AU444" s="353"/>
      <c r="AV444" s="241"/>
      <c r="AW444" s="241"/>
      <c r="AX444" s="241"/>
      <c r="AY444" s="241"/>
      <c r="AZ444" s="202"/>
      <c r="BC444" s="221"/>
    </row>
    <row r="445" spans="1:55" s="61" customFormat="1" ht="15" customHeight="1">
      <c r="A445" s="195"/>
      <c r="C445" s="196"/>
      <c r="D445" s="197"/>
      <c r="E445" s="463"/>
      <c r="F445" s="201"/>
      <c r="G445" s="200"/>
      <c r="H445" s="238"/>
      <c r="I445" s="202"/>
      <c r="J445" s="202"/>
      <c r="K445" s="202"/>
      <c r="L445" s="202"/>
      <c r="M445" s="202"/>
      <c r="N445" s="227"/>
      <c r="O445" s="227"/>
      <c r="P445" s="227"/>
      <c r="Q445" s="202"/>
      <c r="R445" s="202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0"/>
      <c r="AD445" s="230"/>
      <c r="AE445" s="202"/>
      <c r="AF445" s="202"/>
      <c r="AG445" s="202"/>
      <c r="AH445" s="202"/>
      <c r="AI445" s="451"/>
      <c r="AJ445" s="202"/>
      <c r="AK445" s="202"/>
      <c r="AL445" s="202"/>
      <c r="AM445" s="202"/>
      <c r="AN445" s="202"/>
      <c r="AO445" s="238"/>
      <c r="AP445" s="221"/>
      <c r="AQ445" s="202"/>
      <c r="AR445" s="202"/>
      <c r="AS445" s="202"/>
      <c r="AT445" s="202"/>
      <c r="AU445" s="353"/>
      <c r="AV445" s="241"/>
      <c r="AW445" s="241"/>
      <c r="AX445" s="241"/>
      <c r="AY445" s="241"/>
      <c r="AZ445" s="202"/>
      <c r="BC445" s="221"/>
    </row>
    <row r="446" spans="1:55" s="61" customFormat="1" ht="15" customHeight="1">
      <c r="A446" s="195"/>
      <c r="C446" s="196"/>
      <c r="D446" s="197"/>
      <c r="E446" s="463"/>
      <c r="F446" s="201"/>
      <c r="G446" s="200"/>
      <c r="H446" s="238"/>
      <c r="I446" s="202"/>
      <c r="J446" s="202"/>
      <c r="K446" s="202"/>
      <c r="L446" s="202"/>
      <c r="M446" s="202"/>
      <c r="N446" s="227"/>
      <c r="O446" s="227"/>
      <c r="P446" s="227"/>
      <c r="Q446" s="202"/>
      <c r="R446" s="202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0"/>
      <c r="AD446" s="230"/>
      <c r="AE446" s="202"/>
      <c r="AF446" s="202"/>
      <c r="AG446" s="202"/>
      <c r="AH446" s="202"/>
      <c r="AI446" s="451"/>
      <c r="AJ446" s="202"/>
      <c r="AK446" s="202"/>
      <c r="AL446" s="202"/>
      <c r="AM446" s="202"/>
      <c r="AN446" s="202"/>
      <c r="AO446" s="238"/>
      <c r="AP446" s="221"/>
      <c r="AQ446" s="202"/>
      <c r="AR446" s="202"/>
      <c r="AS446" s="202"/>
      <c r="AT446" s="202"/>
      <c r="AU446" s="353"/>
      <c r="AV446" s="241"/>
      <c r="AW446" s="241"/>
      <c r="AX446" s="241"/>
      <c r="AY446" s="241"/>
      <c r="AZ446" s="202"/>
      <c r="BC446" s="221"/>
    </row>
    <row r="447" spans="1:55" s="61" customFormat="1" ht="15" customHeight="1">
      <c r="A447" s="195"/>
      <c r="C447" s="196"/>
      <c r="D447" s="197"/>
      <c r="E447" s="463"/>
      <c r="F447" s="201"/>
      <c r="G447" s="200"/>
      <c r="H447" s="238"/>
      <c r="I447" s="202"/>
      <c r="J447" s="202"/>
      <c r="K447" s="202"/>
      <c r="L447" s="202"/>
      <c r="M447" s="202"/>
      <c r="N447" s="227"/>
      <c r="O447" s="227"/>
      <c r="P447" s="227"/>
      <c r="Q447" s="202"/>
      <c r="R447" s="202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0"/>
      <c r="AD447" s="230"/>
      <c r="AE447" s="202"/>
      <c r="AF447" s="202"/>
      <c r="AG447" s="202"/>
      <c r="AH447" s="202"/>
      <c r="AI447" s="451"/>
      <c r="AJ447" s="202"/>
      <c r="AK447" s="202"/>
      <c r="AL447" s="202"/>
      <c r="AM447" s="202"/>
      <c r="AN447" s="202"/>
      <c r="AO447" s="238"/>
      <c r="AP447" s="221"/>
      <c r="AQ447" s="202"/>
      <c r="AR447" s="202"/>
      <c r="AS447" s="202"/>
      <c r="AT447" s="202"/>
      <c r="AU447" s="353"/>
      <c r="AV447" s="241"/>
      <c r="AW447" s="241"/>
      <c r="AX447" s="241"/>
      <c r="AY447" s="241"/>
      <c r="AZ447" s="202"/>
      <c r="BC447" s="221"/>
    </row>
    <row r="448" spans="1:55" s="61" customFormat="1" ht="15" customHeight="1">
      <c r="A448" s="195"/>
      <c r="C448" s="196"/>
      <c r="D448" s="197"/>
      <c r="E448" s="463"/>
      <c r="F448" s="201"/>
      <c r="G448" s="200"/>
      <c r="H448" s="238"/>
      <c r="I448" s="202"/>
      <c r="J448" s="202"/>
      <c r="K448" s="202"/>
      <c r="L448" s="202"/>
      <c r="M448" s="202"/>
      <c r="N448" s="227"/>
      <c r="O448" s="227"/>
      <c r="P448" s="227"/>
      <c r="Q448" s="202"/>
      <c r="R448" s="202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0"/>
      <c r="AD448" s="230"/>
      <c r="AE448" s="202"/>
      <c r="AF448" s="202"/>
      <c r="AG448" s="202"/>
      <c r="AH448" s="202"/>
      <c r="AI448" s="451"/>
      <c r="AJ448" s="202"/>
      <c r="AK448" s="202"/>
      <c r="AL448" s="202"/>
      <c r="AM448" s="202"/>
      <c r="AN448" s="202"/>
      <c r="AO448" s="238"/>
      <c r="AP448" s="221"/>
      <c r="AQ448" s="202"/>
      <c r="AR448" s="202"/>
      <c r="AS448" s="202"/>
      <c r="AT448" s="202"/>
      <c r="AU448" s="353"/>
      <c r="AV448" s="241"/>
      <c r="AW448" s="241"/>
      <c r="AX448" s="241"/>
      <c r="AY448" s="241"/>
      <c r="AZ448" s="202"/>
      <c r="BC448" s="221"/>
    </row>
    <row r="449" spans="1:55" s="61" customFormat="1" ht="15" customHeight="1">
      <c r="A449" s="195"/>
      <c r="C449" s="196"/>
      <c r="D449" s="197"/>
      <c r="E449" s="463"/>
      <c r="F449" s="201"/>
      <c r="G449" s="200"/>
      <c r="H449" s="238"/>
      <c r="I449" s="202"/>
      <c r="J449" s="202"/>
      <c r="K449" s="202"/>
      <c r="L449" s="202"/>
      <c r="M449" s="202"/>
      <c r="N449" s="227"/>
      <c r="O449" s="227"/>
      <c r="P449" s="227"/>
      <c r="Q449" s="202"/>
      <c r="R449" s="202"/>
      <c r="S449" s="203"/>
      <c r="T449" s="203"/>
      <c r="U449" s="203"/>
      <c r="V449" s="203"/>
      <c r="W449" s="203"/>
      <c r="X449" s="203"/>
      <c r="Y449" s="203"/>
      <c r="Z449" s="203"/>
      <c r="AA449" s="203"/>
      <c r="AB449" s="203"/>
      <c r="AC449" s="200"/>
      <c r="AD449" s="230"/>
      <c r="AE449" s="202"/>
      <c r="AF449" s="202"/>
      <c r="AG449" s="202"/>
      <c r="AH449" s="202"/>
      <c r="AI449" s="451"/>
      <c r="AJ449" s="202"/>
      <c r="AK449" s="202"/>
      <c r="AL449" s="202"/>
      <c r="AM449" s="202"/>
      <c r="AN449" s="202"/>
      <c r="AO449" s="238"/>
      <c r="AP449" s="221"/>
      <c r="AQ449" s="202"/>
      <c r="AR449" s="202"/>
      <c r="AS449" s="202"/>
      <c r="AT449" s="202"/>
      <c r="AU449" s="353"/>
      <c r="AV449" s="241"/>
      <c r="AW449" s="241"/>
      <c r="AX449" s="241"/>
      <c r="AY449" s="241"/>
      <c r="AZ449" s="202"/>
      <c r="BC449" s="221"/>
    </row>
    <row r="450" spans="1:55" s="61" customFormat="1" ht="15" customHeight="1">
      <c r="A450" s="195"/>
      <c r="C450" s="196"/>
      <c r="D450" s="197"/>
      <c r="E450" s="463"/>
      <c r="F450" s="201"/>
      <c r="G450" s="200"/>
      <c r="H450" s="238"/>
      <c r="I450" s="202"/>
      <c r="J450" s="202"/>
      <c r="K450" s="202"/>
      <c r="L450" s="202"/>
      <c r="M450" s="202"/>
      <c r="N450" s="227"/>
      <c r="O450" s="227"/>
      <c r="P450" s="227"/>
      <c r="Q450" s="202"/>
      <c r="R450" s="202"/>
      <c r="S450" s="203"/>
      <c r="T450" s="203"/>
      <c r="U450" s="203"/>
      <c r="V450" s="203"/>
      <c r="W450" s="203"/>
      <c r="X450" s="203"/>
      <c r="Y450" s="203"/>
      <c r="Z450" s="203"/>
      <c r="AA450" s="203"/>
      <c r="AB450" s="203"/>
      <c r="AC450" s="200"/>
      <c r="AD450" s="230"/>
      <c r="AE450" s="202"/>
      <c r="AF450" s="202"/>
      <c r="AG450" s="202"/>
      <c r="AH450" s="202"/>
      <c r="AI450" s="451"/>
      <c r="AJ450" s="202"/>
      <c r="AK450" s="202"/>
      <c r="AL450" s="202"/>
      <c r="AM450" s="202"/>
      <c r="AN450" s="202"/>
      <c r="AO450" s="238"/>
      <c r="AP450" s="221"/>
      <c r="AQ450" s="202"/>
      <c r="AR450" s="202"/>
      <c r="AS450" s="202"/>
      <c r="AT450" s="202"/>
      <c r="AU450" s="353"/>
      <c r="AV450" s="241"/>
      <c r="AW450" s="241"/>
      <c r="AX450" s="241"/>
      <c r="AY450" s="241"/>
      <c r="AZ450" s="202"/>
      <c r="BC450" s="221"/>
    </row>
    <row r="451" spans="1:55" s="61" customFormat="1" ht="15" customHeight="1">
      <c r="A451" s="195"/>
      <c r="C451" s="196"/>
      <c r="D451" s="197"/>
      <c r="E451" s="463"/>
      <c r="F451" s="201"/>
      <c r="G451" s="200"/>
      <c r="H451" s="238"/>
      <c r="I451" s="202"/>
      <c r="J451" s="202"/>
      <c r="K451" s="202"/>
      <c r="L451" s="202"/>
      <c r="M451" s="202"/>
      <c r="N451" s="227"/>
      <c r="O451" s="227"/>
      <c r="P451" s="227"/>
      <c r="Q451" s="202"/>
      <c r="R451" s="202"/>
      <c r="S451" s="203"/>
      <c r="T451" s="203"/>
      <c r="U451" s="203"/>
      <c r="V451" s="203"/>
      <c r="W451" s="203"/>
      <c r="X451" s="203"/>
      <c r="Y451" s="203"/>
      <c r="Z451" s="203"/>
      <c r="AA451" s="203"/>
      <c r="AB451" s="203"/>
      <c r="AC451" s="200"/>
      <c r="AD451" s="230"/>
      <c r="AE451" s="202"/>
      <c r="AF451" s="202"/>
      <c r="AG451" s="202"/>
      <c r="AH451" s="202"/>
      <c r="AI451" s="451"/>
      <c r="AJ451" s="202"/>
      <c r="AK451" s="202"/>
      <c r="AL451" s="202"/>
      <c r="AM451" s="202"/>
      <c r="AN451" s="202"/>
      <c r="AO451" s="238"/>
      <c r="AP451" s="221"/>
      <c r="AQ451" s="202"/>
      <c r="AR451" s="202"/>
      <c r="AS451" s="202"/>
      <c r="AT451" s="202"/>
      <c r="AU451" s="353"/>
      <c r="AV451" s="241"/>
      <c r="AW451" s="241"/>
      <c r="AX451" s="241"/>
      <c r="AY451" s="241"/>
      <c r="AZ451" s="202"/>
      <c r="BC451" s="221"/>
    </row>
    <row r="452" spans="1:55" s="61" customFormat="1" ht="15" customHeight="1">
      <c r="A452" s="195"/>
      <c r="C452" s="196"/>
      <c r="D452" s="197"/>
      <c r="E452" s="463"/>
      <c r="F452" s="201"/>
      <c r="G452" s="200"/>
      <c r="H452" s="238"/>
      <c r="I452" s="202"/>
      <c r="J452" s="202"/>
      <c r="K452" s="202"/>
      <c r="L452" s="202"/>
      <c r="M452" s="202"/>
      <c r="N452" s="227"/>
      <c r="O452" s="227"/>
      <c r="P452" s="227"/>
      <c r="Q452" s="202"/>
      <c r="R452" s="202"/>
      <c r="S452" s="203"/>
      <c r="T452" s="203"/>
      <c r="U452" s="203"/>
      <c r="V452" s="203"/>
      <c r="W452" s="203"/>
      <c r="X452" s="203"/>
      <c r="Y452" s="203"/>
      <c r="Z452" s="203"/>
      <c r="AA452" s="203"/>
      <c r="AB452" s="203"/>
      <c r="AC452" s="200"/>
      <c r="AD452" s="230"/>
      <c r="AE452" s="202"/>
      <c r="AF452" s="202"/>
      <c r="AG452" s="202"/>
      <c r="AH452" s="202"/>
      <c r="AI452" s="451"/>
      <c r="AJ452" s="202"/>
      <c r="AK452" s="202"/>
      <c r="AL452" s="202"/>
      <c r="AM452" s="202"/>
      <c r="AN452" s="202"/>
      <c r="AO452" s="238"/>
      <c r="AP452" s="221"/>
      <c r="AQ452" s="202"/>
      <c r="AR452" s="202"/>
      <c r="AS452" s="202"/>
      <c r="AT452" s="202"/>
      <c r="AU452" s="353"/>
      <c r="AV452" s="241"/>
      <c r="AW452" s="241"/>
      <c r="AX452" s="241"/>
      <c r="AY452" s="241"/>
      <c r="AZ452" s="202"/>
      <c r="BC452" s="221"/>
    </row>
    <row r="453" spans="1:55" s="61" customFormat="1" ht="15" customHeight="1">
      <c r="A453" s="195"/>
      <c r="C453" s="196"/>
      <c r="D453" s="197"/>
      <c r="E453" s="463"/>
      <c r="F453" s="201"/>
      <c r="G453" s="200"/>
      <c r="H453" s="238"/>
      <c r="I453" s="202"/>
      <c r="J453" s="202"/>
      <c r="K453" s="202"/>
      <c r="L453" s="202"/>
      <c r="M453" s="202"/>
      <c r="N453" s="227"/>
      <c r="O453" s="227"/>
      <c r="P453" s="227"/>
      <c r="Q453" s="202"/>
      <c r="R453" s="202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0"/>
      <c r="AD453" s="230"/>
      <c r="AE453" s="202"/>
      <c r="AF453" s="202"/>
      <c r="AG453" s="202"/>
      <c r="AH453" s="202"/>
      <c r="AI453" s="451"/>
      <c r="AJ453" s="202"/>
      <c r="AK453" s="202"/>
      <c r="AL453" s="202"/>
      <c r="AM453" s="202"/>
      <c r="AN453" s="202"/>
      <c r="AO453" s="238"/>
      <c r="AP453" s="221"/>
      <c r="AQ453" s="202"/>
      <c r="AR453" s="202"/>
      <c r="AS453" s="202"/>
      <c r="AT453" s="202"/>
      <c r="AU453" s="353"/>
      <c r="AV453" s="241"/>
      <c r="AW453" s="241"/>
      <c r="AX453" s="241"/>
      <c r="AY453" s="241"/>
      <c r="AZ453" s="202"/>
      <c r="BC453" s="221"/>
    </row>
    <row r="454" spans="1:55" s="61" customFormat="1" ht="15" customHeight="1">
      <c r="A454" s="195"/>
      <c r="C454" s="196"/>
      <c r="D454" s="197"/>
      <c r="E454" s="463"/>
      <c r="F454" s="201"/>
      <c r="G454" s="200"/>
      <c r="H454" s="238"/>
      <c r="I454" s="202"/>
      <c r="J454" s="202"/>
      <c r="K454" s="202"/>
      <c r="L454" s="202"/>
      <c r="M454" s="202"/>
      <c r="N454" s="227"/>
      <c r="O454" s="227"/>
      <c r="P454" s="227"/>
      <c r="Q454" s="202"/>
      <c r="R454" s="202"/>
      <c r="S454" s="203"/>
      <c r="T454" s="203"/>
      <c r="U454" s="203"/>
      <c r="V454" s="203"/>
      <c r="W454" s="203"/>
      <c r="X454" s="203"/>
      <c r="Y454" s="203"/>
      <c r="Z454" s="203"/>
      <c r="AA454" s="203"/>
      <c r="AB454" s="203"/>
      <c r="AC454" s="200"/>
      <c r="AD454" s="230"/>
      <c r="AE454" s="202"/>
      <c r="AF454" s="202"/>
      <c r="AG454" s="202"/>
      <c r="AH454" s="202"/>
      <c r="AI454" s="451"/>
      <c r="AJ454" s="202"/>
      <c r="AK454" s="202"/>
      <c r="AL454" s="202"/>
      <c r="AM454" s="202"/>
      <c r="AN454" s="202"/>
      <c r="AO454" s="238"/>
      <c r="AP454" s="221"/>
      <c r="AQ454" s="202"/>
      <c r="AR454" s="202"/>
      <c r="AS454" s="202"/>
      <c r="AT454" s="202"/>
      <c r="AU454" s="353"/>
      <c r="AV454" s="241"/>
      <c r="AW454" s="241"/>
      <c r="AX454" s="241"/>
      <c r="AY454" s="241"/>
      <c r="AZ454" s="202"/>
      <c r="BC454" s="221"/>
    </row>
    <row r="455" spans="1:55" s="61" customFormat="1" ht="15" customHeight="1">
      <c r="A455" s="195"/>
      <c r="C455" s="196"/>
      <c r="D455" s="197"/>
      <c r="E455" s="463"/>
      <c r="F455" s="201"/>
      <c r="G455" s="200"/>
      <c r="H455" s="238"/>
      <c r="I455" s="202"/>
      <c r="J455" s="202"/>
      <c r="K455" s="202"/>
      <c r="L455" s="202"/>
      <c r="M455" s="202"/>
      <c r="N455" s="227"/>
      <c r="O455" s="227"/>
      <c r="P455" s="227"/>
      <c r="Q455" s="202"/>
      <c r="R455" s="202"/>
      <c r="S455" s="203"/>
      <c r="T455" s="203"/>
      <c r="U455" s="203"/>
      <c r="V455" s="203"/>
      <c r="W455" s="203"/>
      <c r="X455" s="203"/>
      <c r="Y455" s="203"/>
      <c r="Z455" s="203"/>
      <c r="AA455" s="203"/>
      <c r="AB455" s="203"/>
      <c r="AC455" s="200"/>
      <c r="AD455" s="230"/>
      <c r="AE455" s="202"/>
      <c r="AF455" s="202"/>
      <c r="AG455" s="202"/>
      <c r="AH455" s="202"/>
      <c r="AI455" s="451"/>
      <c r="AJ455" s="202"/>
      <c r="AK455" s="202"/>
      <c r="AL455" s="202"/>
      <c r="AM455" s="202"/>
      <c r="AN455" s="202"/>
      <c r="AO455" s="238"/>
      <c r="AP455" s="221"/>
      <c r="AQ455" s="202"/>
      <c r="AR455" s="202"/>
      <c r="AS455" s="202"/>
      <c r="AT455" s="202"/>
      <c r="AU455" s="353"/>
      <c r="AV455" s="241"/>
      <c r="AW455" s="241"/>
      <c r="AX455" s="241"/>
      <c r="AY455" s="241"/>
      <c r="AZ455" s="202"/>
      <c r="BC455" s="221"/>
    </row>
  </sheetData>
  <mergeCells count="20">
    <mergeCell ref="B70:C70"/>
    <mergeCell ref="A3:G3"/>
    <mergeCell ref="A4:G4"/>
    <mergeCell ref="E6:E7"/>
    <mergeCell ref="B62:C62"/>
    <mergeCell ref="AC6:AC7"/>
    <mergeCell ref="S7:AB7"/>
    <mergeCell ref="I6:AB6"/>
    <mergeCell ref="G6:G7"/>
    <mergeCell ref="AZ6:AZ7"/>
    <mergeCell ref="AD6:AY6"/>
    <mergeCell ref="AU7:AY7"/>
    <mergeCell ref="AO7:AT7"/>
    <mergeCell ref="AD7:AN7"/>
    <mergeCell ref="H7:R7"/>
    <mergeCell ref="A1:D1"/>
    <mergeCell ref="A2:D2"/>
    <mergeCell ref="A6:A7"/>
    <mergeCell ref="B6:C7"/>
    <mergeCell ref="D6:D7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S15" sqref="S15"/>
    </sheetView>
  </sheetViews>
  <sheetFormatPr defaultColWidth="17.28515625" defaultRowHeight="15" customHeight="1"/>
  <cols>
    <col min="1" max="1" width="4.28515625" style="297" hidden="1" customWidth="1"/>
    <col min="2" max="2" width="37.85546875" style="298" customWidth="1"/>
    <col min="3" max="4" width="10.85546875" style="245" hidden="1" customWidth="1"/>
    <col min="5" max="5" width="9.85546875" style="246" hidden="1" customWidth="1"/>
    <col min="6" max="6" width="8.7109375" style="246" hidden="1" customWidth="1"/>
    <col min="7" max="7" width="27.5703125" style="246" customWidth="1"/>
    <col min="8" max="9" width="10.28515625" style="245" hidden="1" customWidth="1"/>
    <col min="10" max="10" width="10.85546875" style="246" hidden="1" customWidth="1"/>
    <col min="11" max="11" width="8.7109375" style="246" hidden="1" customWidth="1"/>
    <col min="12" max="12" width="24" style="246" customWidth="1"/>
    <col min="13" max="13" width="12" style="299" hidden="1" customWidth="1"/>
    <col min="14" max="14" width="17.28515625" style="251" hidden="1" customWidth="1"/>
    <col min="15" max="15" width="7.140625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5" ht="15.75" customHeight="1">
      <c r="A1" s="243"/>
      <c r="B1" s="243" t="s">
        <v>0</v>
      </c>
      <c r="F1" s="247"/>
      <c r="G1" s="247"/>
      <c r="H1" s="248" t="s">
        <v>399</v>
      </c>
      <c r="I1" s="248"/>
      <c r="K1" s="247"/>
      <c r="L1" s="248" t="s">
        <v>399</v>
      </c>
      <c r="M1" s="249"/>
      <c r="N1" s="250"/>
    </row>
    <row r="2" spans="1:15" ht="15.75" customHeight="1">
      <c r="A2" s="332"/>
      <c r="B2" s="332" t="s">
        <v>394</v>
      </c>
      <c r="F2" s="247"/>
      <c r="G2" s="247"/>
      <c r="H2" s="252"/>
      <c r="I2" s="333" t="s">
        <v>7</v>
      </c>
      <c r="K2" s="247"/>
      <c r="L2" s="424" t="s">
        <v>491</v>
      </c>
      <c r="M2" s="249"/>
      <c r="N2" s="250"/>
    </row>
    <row r="3" spans="1:15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15" s="250" customFormat="1" ht="36" customHeight="1">
      <c r="A4" s="411" t="s">
        <v>458</v>
      </c>
      <c r="B4" s="515" t="s">
        <v>496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411"/>
    </row>
    <row r="5" spans="1:15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15" s="246" customFormat="1" ht="28.5" customHeight="1">
      <c r="A6" s="399"/>
      <c r="B6" s="407" t="s">
        <v>473</v>
      </c>
      <c r="C6" s="260" t="s">
        <v>404</v>
      </c>
      <c r="D6" s="260" t="s">
        <v>430</v>
      </c>
      <c r="E6" s="261" t="s">
        <v>405</v>
      </c>
      <c r="F6" s="262" t="s">
        <v>406</v>
      </c>
      <c r="G6" s="261" t="s">
        <v>487</v>
      </c>
      <c r="H6" s="262" t="s">
        <v>406</v>
      </c>
      <c r="I6" s="263" t="s">
        <v>407</v>
      </c>
      <c r="J6" s="334" t="s">
        <v>404</v>
      </c>
      <c r="K6" s="412" t="s">
        <v>430</v>
      </c>
      <c r="L6" s="445" t="s">
        <v>402</v>
      </c>
      <c r="M6" s="400"/>
      <c r="N6" s="247"/>
    </row>
    <row r="7" spans="1:15" ht="25.5" customHeight="1">
      <c r="A7" s="264"/>
      <c r="B7" s="379" t="s">
        <v>379</v>
      </c>
      <c r="C7" s="300" t="e">
        <f>'2.CHI TIET'!AO78</f>
        <v>#REF!</v>
      </c>
      <c r="D7" s="300" t="e">
        <f>'2.CHI TIET'!AQ78</f>
        <v>#REF!</v>
      </c>
      <c r="E7" s="300" t="e">
        <f>'2.CHI TIET'!AR78</f>
        <v>#REF!</v>
      </c>
      <c r="F7" s="300" t="e">
        <f>'2.CHI TIET'!AS78</f>
        <v>#REF!</v>
      </c>
      <c r="G7" s="300" t="e">
        <f>'2.CHI TIET'!AT78</f>
        <v>#REF!</v>
      </c>
      <c r="H7" s="304" t="e">
        <f>'2.CHI TIET'!AU78</f>
        <v>#REF!</v>
      </c>
      <c r="I7" s="300" t="e">
        <f>'2.CHI TIET'!AV78</f>
        <v>#REF!</v>
      </c>
      <c r="J7" s="300" t="e">
        <f>'2.CHI TIET'!AW78</f>
        <v>#REF!</v>
      </c>
      <c r="K7" s="300" t="e">
        <f>'2.CHI TIET'!AX78</f>
        <v>#REF!</v>
      </c>
      <c r="L7" s="416" t="e">
        <f>'2.CHI TIET'!AY78</f>
        <v>#REF!</v>
      </c>
      <c r="M7" s="376"/>
      <c r="N7" s="250"/>
    </row>
    <row r="8" spans="1:15" ht="25.5" customHeight="1">
      <c r="A8" s="268"/>
      <c r="B8" s="269" t="s">
        <v>334</v>
      </c>
      <c r="C8" s="300" t="e">
        <f>'2.CHI TIET'!AO15</f>
        <v>#REF!</v>
      </c>
      <c r="D8" s="300" t="e">
        <f>'2.CHI TIET'!AQ15</f>
        <v>#REF!</v>
      </c>
      <c r="E8" s="300" t="e">
        <f>'2.CHI TIET'!AR15</f>
        <v>#REF!</v>
      </c>
      <c r="F8" s="300" t="e">
        <f>'2.CHI TIET'!AS15</f>
        <v>#REF!</v>
      </c>
      <c r="G8" s="300" t="e">
        <f>'2.CHI TIET'!AT15</f>
        <v>#REF!</v>
      </c>
      <c r="H8" s="304" t="e">
        <f>'2.CHI TIET'!AU15</f>
        <v>#REF!</v>
      </c>
      <c r="I8" s="300" t="e">
        <f>'2.CHI TIET'!AV15</f>
        <v>#REF!</v>
      </c>
      <c r="J8" s="300" t="e">
        <f>'2.CHI TIET'!AW15</f>
        <v>#REF!</v>
      </c>
      <c r="K8" s="300" t="e">
        <f>'2.CHI TIET'!AX15</f>
        <v>#REF!</v>
      </c>
      <c r="L8" s="416" t="e">
        <f>'2.CHI TIET'!AY15</f>
        <v>#REF!</v>
      </c>
      <c r="M8" s="270"/>
      <c r="N8" s="250"/>
    </row>
    <row r="9" spans="1:15" ht="25.5" customHeight="1">
      <c r="A9" s="268"/>
      <c r="B9" s="374" t="s">
        <v>343</v>
      </c>
      <c r="C9" s="271" t="e">
        <f>'2.CHI TIET'!#REF!</f>
        <v>#REF!</v>
      </c>
      <c r="D9" s="271" t="e">
        <f>'2.CHI TIET'!#REF!</f>
        <v>#REF!</v>
      </c>
      <c r="E9" s="271" t="e">
        <f>'2.CHI TIET'!#REF!</f>
        <v>#REF!</v>
      </c>
      <c r="F9" s="271" t="e">
        <f>'2.CHI TIET'!#REF!</f>
        <v>#REF!</v>
      </c>
      <c r="G9" s="271" t="e">
        <f>'2.CHI TIET'!#REF!</f>
        <v>#REF!</v>
      </c>
      <c r="H9" s="305" t="e">
        <f>'2.CHI TIET'!#REF!</f>
        <v>#REF!</v>
      </c>
      <c r="I9" s="271" t="e">
        <f>'2.CHI TIET'!#REF!</f>
        <v>#REF!</v>
      </c>
      <c r="J9" s="271" t="e">
        <f>'2.CHI TIET'!#REF!</f>
        <v>#REF!</v>
      </c>
      <c r="K9" s="271" t="e">
        <f>'2.CHI TIET'!#REF!</f>
        <v>#REF!</v>
      </c>
      <c r="L9" s="417" t="e">
        <f>'2.CHI TIET'!#REF!</f>
        <v>#REF!</v>
      </c>
      <c r="M9" s="270"/>
      <c r="N9" s="250"/>
    </row>
    <row r="10" spans="1:15" ht="25.5" hidden="1" customHeight="1">
      <c r="A10" s="268"/>
      <c r="B10" s="375" t="s">
        <v>408</v>
      </c>
      <c r="C10" s="273" t="e">
        <f>'2.CHI TIET'!AO8</f>
        <v>#REF!</v>
      </c>
      <c r="D10" s="273" t="e">
        <f>'2.CHI TIET'!AQ8</f>
        <v>#REF!</v>
      </c>
      <c r="E10" s="273" t="e">
        <f>'2.CHI TIET'!AR8</f>
        <v>#REF!</v>
      </c>
      <c r="F10" s="273" t="e">
        <f>'2.CHI TIET'!AS8</f>
        <v>#REF!</v>
      </c>
      <c r="G10" s="273" t="e">
        <f>'2.CHI TIET'!AT8</f>
        <v>#REF!</v>
      </c>
      <c r="H10" s="306" t="e">
        <f>'2.CHI TIET'!AU8</f>
        <v>#REF!</v>
      </c>
      <c r="I10" s="273" t="e">
        <f>'2.CHI TIET'!AV8</f>
        <v>#REF!</v>
      </c>
      <c r="J10" s="273" t="e">
        <f>'2.CHI TIET'!AW8</f>
        <v>#REF!</v>
      </c>
      <c r="K10" s="273" t="e">
        <f>'2.CHI TIET'!AX8</f>
        <v>#REF!</v>
      </c>
      <c r="L10" s="427" t="e">
        <f>'2.CHI TIET'!AY8</f>
        <v>#REF!</v>
      </c>
      <c r="M10" s="274"/>
      <c r="N10" s="250">
        <v>19</v>
      </c>
      <c r="O10" s="251">
        <v>19</v>
      </c>
    </row>
    <row r="11" spans="1:15" ht="25.5" customHeight="1">
      <c r="A11" s="268"/>
      <c r="B11" s="275" t="s">
        <v>367</v>
      </c>
      <c r="C11" s="271" t="e">
        <f>'2.CHI TIET'!#REF!</f>
        <v>#REF!</v>
      </c>
      <c r="D11" s="271" t="e">
        <f>'2.CHI TIET'!#REF!</f>
        <v>#REF!</v>
      </c>
      <c r="E11" s="271" t="e">
        <f>'2.CHI TIET'!#REF!</f>
        <v>#REF!</v>
      </c>
      <c r="F11" s="271" t="e">
        <f>'2.CHI TIET'!#REF!</f>
        <v>#REF!</v>
      </c>
      <c r="G11" s="271" t="e">
        <f>'2.CHI TIET'!#REF!</f>
        <v>#REF!</v>
      </c>
      <c r="H11" s="305" t="e">
        <f>'2.CHI TIET'!#REF!</f>
        <v>#REF!</v>
      </c>
      <c r="I11" s="271" t="e">
        <f>'2.CHI TIET'!#REF!</f>
        <v>#REF!</v>
      </c>
      <c r="J11" s="271" t="e">
        <f>'2.CHI TIET'!#REF!</f>
        <v>#REF!</v>
      </c>
      <c r="K11" s="271" t="e">
        <f>'2.CHI TIET'!#REF!</f>
        <v>#REF!</v>
      </c>
      <c r="L11" s="417" t="e">
        <f>'2.CHI TIET'!#REF!</f>
        <v>#REF!</v>
      </c>
      <c r="M11" s="270"/>
      <c r="N11" s="250"/>
    </row>
    <row r="12" spans="1:15" ht="25.5" customHeight="1">
      <c r="A12" s="268"/>
      <c r="B12" s="275" t="s">
        <v>352</v>
      </c>
      <c r="C12" s="271" t="e">
        <f>'2.CHI TIET'!AO35</f>
        <v>#REF!</v>
      </c>
      <c r="D12" s="271" t="e">
        <f>'2.CHI TIET'!AQ35</f>
        <v>#REF!</v>
      </c>
      <c r="E12" s="271" t="e">
        <f>'2.CHI TIET'!AR35</f>
        <v>#REF!</v>
      </c>
      <c r="F12" s="271" t="e">
        <f>'2.CHI TIET'!AS35</f>
        <v>#REF!</v>
      </c>
      <c r="G12" s="271" t="e">
        <f>'2.CHI TIET'!AT35</f>
        <v>#REF!</v>
      </c>
      <c r="H12" s="305" t="e">
        <f>'2.CHI TIET'!AU35</f>
        <v>#REF!</v>
      </c>
      <c r="I12" s="271" t="e">
        <f>'2.CHI TIET'!AV35</f>
        <v>#REF!</v>
      </c>
      <c r="J12" s="271" t="e">
        <f>'2.CHI TIET'!AW35</f>
        <v>#REF!</v>
      </c>
      <c r="K12" s="271" t="e">
        <f>'2.CHI TIET'!AX35</f>
        <v>#REF!</v>
      </c>
      <c r="L12" s="417" t="e">
        <f>'2.CHI TIET'!AY35</f>
        <v>#REF!</v>
      </c>
      <c r="M12" s="270"/>
      <c r="N12" s="250"/>
    </row>
    <row r="13" spans="1:15" ht="25.5" customHeight="1">
      <c r="A13" s="268"/>
      <c r="B13" s="370" t="s">
        <v>332</v>
      </c>
      <c r="C13" s="271" t="e">
        <f>'2.CHI TIET'!AO9</f>
        <v>#REF!</v>
      </c>
      <c r="D13" s="271" t="e">
        <f>'2.CHI TIET'!AQ9</f>
        <v>#REF!</v>
      </c>
      <c r="E13" s="271" t="e">
        <f>'2.CHI TIET'!AR9</f>
        <v>#REF!</v>
      </c>
      <c r="F13" s="271" t="e">
        <f>'2.CHI TIET'!AS9</f>
        <v>#REF!</v>
      </c>
      <c r="G13" s="271" t="e">
        <f>'2.CHI TIET'!AT9</f>
        <v>#REF!</v>
      </c>
      <c r="H13" s="305" t="e">
        <f>'2.CHI TIET'!AU9</f>
        <v>#REF!</v>
      </c>
      <c r="I13" s="271" t="e">
        <f>'2.CHI TIET'!AV9</f>
        <v>#REF!</v>
      </c>
      <c r="J13" s="271" t="e">
        <f>'2.CHI TIET'!AW9</f>
        <v>#REF!</v>
      </c>
      <c r="K13" s="271" t="e">
        <f>'2.CHI TIET'!AX9</f>
        <v>#REF!</v>
      </c>
      <c r="L13" s="417" t="e">
        <f>'2.CHI TIET'!AY9</f>
        <v>#REF!</v>
      </c>
      <c r="M13" s="270"/>
      <c r="N13" s="250"/>
    </row>
    <row r="14" spans="1:15" ht="25.5" customHeight="1">
      <c r="A14" s="268"/>
      <c r="B14" s="275" t="s">
        <v>351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271" t="e">
        <f>'2.CHI TIET'!#REF!</f>
        <v>#REF!</v>
      </c>
      <c r="K14" s="271" t="e">
        <f>'2.CHI TIET'!#REF!</f>
        <v>#REF!</v>
      </c>
      <c r="L14" s="417" t="e">
        <f>'2.CHI TIET'!#REF!</f>
        <v>#REF!</v>
      </c>
      <c r="M14" s="270"/>
      <c r="N14" s="250"/>
    </row>
    <row r="15" spans="1:15" ht="25.5" customHeight="1">
      <c r="A15" s="268"/>
      <c r="B15" s="275" t="s">
        <v>369</v>
      </c>
      <c r="C15" s="271" t="e">
        <f>'2.CHI TIET'!AO55</f>
        <v>#REF!</v>
      </c>
      <c r="D15" s="271" t="e">
        <f>'2.CHI TIET'!AQ55</f>
        <v>#REF!</v>
      </c>
      <c r="E15" s="271" t="e">
        <f>'2.CHI TIET'!AR55</f>
        <v>#REF!</v>
      </c>
      <c r="F15" s="271" t="e">
        <f>'2.CHI TIET'!AS55</f>
        <v>#REF!</v>
      </c>
      <c r="G15" s="271" t="e">
        <f>'2.CHI TIET'!AT55</f>
        <v>#REF!</v>
      </c>
      <c r="H15" s="305" t="e">
        <f>'2.CHI TIET'!AU55</f>
        <v>#REF!</v>
      </c>
      <c r="I15" s="271" t="e">
        <f>'2.CHI TIET'!AV55</f>
        <v>#REF!</v>
      </c>
      <c r="J15" s="271" t="e">
        <f>'2.CHI TIET'!AW55</f>
        <v>#REF!</v>
      </c>
      <c r="K15" s="271" t="e">
        <f>'2.CHI TIET'!AX55</f>
        <v>#REF!</v>
      </c>
      <c r="L15" s="417" t="e">
        <f>'2.CHI TIET'!AY55</f>
        <v>#REF!</v>
      </c>
      <c r="M15" s="270"/>
      <c r="N15" s="250"/>
    </row>
    <row r="16" spans="1:15" ht="25.5" customHeight="1">
      <c r="A16" s="268"/>
      <c r="B16" s="276" t="s">
        <v>374</v>
      </c>
      <c r="C16" s="271" t="e">
        <f>'2.CHI TIET'!AO70</f>
        <v>#REF!</v>
      </c>
      <c r="D16" s="271" t="e">
        <f>'2.CHI TIET'!AQ70</f>
        <v>#REF!</v>
      </c>
      <c r="E16" s="271" t="e">
        <f>'2.CHI TIET'!AR70</f>
        <v>#REF!</v>
      </c>
      <c r="F16" s="271" t="e">
        <f>'2.CHI TIET'!AS70</f>
        <v>#REF!</v>
      </c>
      <c r="G16" s="271" t="e">
        <f>'2.CHI TIET'!AT70</f>
        <v>#REF!</v>
      </c>
      <c r="H16" s="305" t="e">
        <f>'2.CHI TIET'!AU70</f>
        <v>#REF!</v>
      </c>
      <c r="I16" s="271" t="e">
        <f>'2.CHI TIET'!AV70</f>
        <v>#REF!</v>
      </c>
      <c r="J16" s="271" t="e">
        <f>'2.CHI TIET'!AW70</f>
        <v>#REF!</v>
      </c>
      <c r="K16" s="271" t="e">
        <f>'2.CHI TIET'!AX70</f>
        <v>#REF!</v>
      </c>
      <c r="L16" s="417" t="e">
        <f>'2.CHI TIET'!AY70</f>
        <v>#REF!</v>
      </c>
      <c r="M16" s="270"/>
      <c r="N16" s="250"/>
    </row>
    <row r="17" spans="1:15" ht="25.5" customHeight="1">
      <c r="A17" s="268"/>
      <c r="B17" s="370" t="s">
        <v>431</v>
      </c>
      <c r="C17" s="271" t="e">
        <f>'2.CHI TIET'!AO12</f>
        <v>#REF!</v>
      </c>
      <c r="D17" s="271" t="e">
        <f>'2.CHI TIET'!AQ12</f>
        <v>#REF!</v>
      </c>
      <c r="E17" s="271" t="e">
        <f>'2.CHI TIET'!AR12</f>
        <v>#REF!</v>
      </c>
      <c r="F17" s="271" t="e">
        <f>'2.CHI TIET'!AS12</f>
        <v>#REF!</v>
      </c>
      <c r="G17" s="271" t="e">
        <f>'2.CHI TIET'!AT12</f>
        <v>#REF!</v>
      </c>
      <c r="H17" s="305" t="e">
        <f>'2.CHI TIET'!AU12</f>
        <v>#REF!</v>
      </c>
      <c r="I17" s="271" t="e">
        <f>'2.CHI TIET'!AV12</f>
        <v>#REF!</v>
      </c>
      <c r="J17" s="271" t="e">
        <f>'2.CHI TIET'!AW12</f>
        <v>#REF!</v>
      </c>
      <c r="K17" s="271" t="e">
        <f>'2.CHI TIET'!AX12</f>
        <v>#REF!</v>
      </c>
      <c r="L17" s="417" t="e">
        <f>'2.CHI TIET'!AY12</f>
        <v>#REF!</v>
      </c>
      <c r="M17" s="270"/>
      <c r="N17" s="250"/>
    </row>
    <row r="18" spans="1:15" ht="25.5" customHeight="1">
      <c r="A18" s="268"/>
      <c r="B18" s="275" t="s">
        <v>368</v>
      </c>
      <c r="C18" s="271" t="e">
        <f>'2.CHI TIET'!AO53</f>
        <v>#REF!</v>
      </c>
      <c r="D18" s="271" t="e">
        <f>'2.CHI TIET'!AQ53</f>
        <v>#REF!</v>
      </c>
      <c r="E18" s="271" t="e">
        <f>'2.CHI TIET'!AR53</f>
        <v>#REF!</v>
      </c>
      <c r="F18" s="271" t="e">
        <f>'2.CHI TIET'!AS53</f>
        <v>#REF!</v>
      </c>
      <c r="G18" s="271" t="e">
        <f>'2.CHI TIET'!AT53</f>
        <v>#REF!</v>
      </c>
      <c r="H18" s="305" t="e">
        <f>'2.CHI TIET'!AU53</f>
        <v>#REF!</v>
      </c>
      <c r="I18" s="271" t="e">
        <f>'2.CHI TIET'!AV53</f>
        <v>#REF!</v>
      </c>
      <c r="J18" s="271" t="e">
        <f>'2.CHI TIET'!AW53</f>
        <v>#REF!</v>
      </c>
      <c r="K18" s="271" t="e">
        <f>'2.CHI TIET'!AX53</f>
        <v>#REF!</v>
      </c>
      <c r="L18" s="417" t="e">
        <f>'2.CHI TIET'!AY53</f>
        <v>#REF!</v>
      </c>
      <c r="M18" s="270"/>
      <c r="N18" s="250"/>
    </row>
    <row r="19" spans="1:15" ht="25.5" hidden="1" customHeight="1">
      <c r="A19" s="268"/>
      <c r="B19" s="272" t="s">
        <v>415</v>
      </c>
      <c r="C19" s="273" t="e">
        <f>'2.CHI TIET'!AO34</f>
        <v>#REF!</v>
      </c>
      <c r="D19" s="273" t="e">
        <f>'2.CHI TIET'!AQ34</f>
        <v>#REF!</v>
      </c>
      <c r="E19" s="273" t="e">
        <f>'2.CHI TIET'!AR34</f>
        <v>#REF!</v>
      </c>
      <c r="F19" s="273" t="e">
        <f>'2.CHI TIET'!AS34</f>
        <v>#REF!</v>
      </c>
      <c r="G19" s="273" t="e">
        <f>'2.CHI TIET'!AT34</f>
        <v>#REF!</v>
      </c>
      <c r="H19" s="306" t="e">
        <f>'2.CHI TIET'!AU34</f>
        <v>#REF!</v>
      </c>
      <c r="I19" s="273" t="e">
        <f>'2.CHI TIET'!AV34</f>
        <v>#REF!</v>
      </c>
      <c r="J19" s="273" t="e">
        <f>'2.CHI TIET'!AW34</f>
        <v>#REF!</v>
      </c>
      <c r="K19" s="273" t="e">
        <f>'2.CHI TIET'!AX34</f>
        <v>#REF!</v>
      </c>
      <c r="L19" s="427" t="e">
        <f>'2.CHI TIET'!AY34</f>
        <v>#REF!</v>
      </c>
      <c r="M19" s="274"/>
      <c r="N19" s="250">
        <v>27</v>
      </c>
      <c r="O19" s="251">
        <v>26</v>
      </c>
    </row>
    <row r="20" spans="1:15" ht="25.5" hidden="1" customHeight="1">
      <c r="A20" s="268"/>
      <c r="B20" s="272" t="s">
        <v>419</v>
      </c>
      <c r="C20" s="273" t="e">
        <f>'2.CHI TIET'!AO40</f>
        <v>#REF!</v>
      </c>
      <c r="D20" s="273" t="e">
        <f>'2.CHI TIET'!AQ40</f>
        <v>#REF!</v>
      </c>
      <c r="E20" s="273" t="e">
        <f>'2.CHI TIET'!AR40</f>
        <v>#REF!</v>
      </c>
      <c r="F20" s="273" t="e">
        <f>'2.CHI TIET'!AS40</f>
        <v>#REF!</v>
      </c>
      <c r="G20" s="273" t="e">
        <f>'2.CHI TIET'!AT40</f>
        <v>#REF!</v>
      </c>
      <c r="H20" s="306" t="e">
        <f>'2.CHI TIET'!AU40</f>
        <v>#REF!</v>
      </c>
      <c r="I20" s="273" t="e">
        <f>'2.CHI TIET'!AV40</f>
        <v>#REF!</v>
      </c>
      <c r="J20" s="273" t="e">
        <f>'2.CHI TIET'!AW40</f>
        <v>#REF!</v>
      </c>
      <c r="K20" s="273" t="e">
        <f>'2.CHI TIET'!AX40</f>
        <v>#REF!</v>
      </c>
      <c r="L20" s="427" t="e">
        <f>'2.CHI TIET'!AY40</f>
        <v>#REF!</v>
      </c>
      <c r="M20" s="274"/>
      <c r="N20" s="250">
        <v>9</v>
      </c>
      <c r="O20" s="251">
        <v>10</v>
      </c>
    </row>
    <row r="21" spans="1:15" ht="25.5" customHeight="1">
      <c r="A21" s="268"/>
      <c r="B21" s="276" t="s">
        <v>372</v>
      </c>
      <c r="C21" s="271" t="e">
        <f>'2.CHI TIET'!AO62</f>
        <v>#REF!</v>
      </c>
      <c r="D21" s="271" t="e">
        <f>'2.CHI TIET'!AQ62</f>
        <v>#REF!</v>
      </c>
      <c r="E21" s="271" t="e">
        <f>'2.CHI TIET'!AR62</f>
        <v>#REF!</v>
      </c>
      <c r="F21" s="271" t="e">
        <f>'2.CHI TIET'!AS62</f>
        <v>#REF!</v>
      </c>
      <c r="G21" s="271" t="e">
        <f>'2.CHI TIET'!AT62</f>
        <v>#REF!</v>
      </c>
      <c r="H21" s="305" t="e">
        <f>'2.CHI TIET'!AU62</f>
        <v>#REF!</v>
      </c>
      <c r="I21" s="271" t="e">
        <f>'2.CHI TIET'!AV62</f>
        <v>#REF!</v>
      </c>
      <c r="J21" s="271" t="e">
        <f>'2.CHI TIET'!AW62</f>
        <v>#REF!</v>
      </c>
      <c r="K21" s="271" t="e">
        <f>'2.CHI TIET'!AX62</f>
        <v>#REF!</v>
      </c>
      <c r="L21" s="417" t="e">
        <f>'2.CHI TIET'!AY62</f>
        <v>#REF!</v>
      </c>
      <c r="M21" s="270"/>
      <c r="N21" s="250"/>
    </row>
    <row r="22" spans="1:15" ht="25.5" customHeight="1">
      <c r="A22" s="268"/>
      <c r="B22" s="275" t="s">
        <v>360</v>
      </c>
      <c r="C22" s="271" t="e">
        <f>'2.CHI TIET'!#REF!</f>
        <v>#REF!</v>
      </c>
      <c r="D22" s="271" t="e">
        <f>'2.CHI TIET'!#REF!</f>
        <v>#REF!</v>
      </c>
      <c r="E22" s="271" t="e">
        <f>'2.CHI TIET'!#REF!</f>
        <v>#REF!</v>
      </c>
      <c r="F22" s="271" t="e">
        <f>'2.CHI TIET'!#REF!</f>
        <v>#REF!</v>
      </c>
      <c r="G22" s="271" t="e">
        <f>'2.CHI TIET'!#REF!</f>
        <v>#REF!</v>
      </c>
      <c r="H22" s="305" t="e">
        <f>'2.CHI TIET'!#REF!</f>
        <v>#REF!</v>
      </c>
      <c r="I22" s="271" t="e">
        <f>'2.CHI TIET'!#REF!</f>
        <v>#REF!</v>
      </c>
      <c r="J22" s="271" t="e">
        <f>'2.CHI TIET'!#REF!</f>
        <v>#REF!</v>
      </c>
      <c r="K22" s="271" t="e">
        <f>'2.CHI TIET'!#REF!</f>
        <v>#REF!</v>
      </c>
      <c r="L22" s="417" t="e">
        <f>'2.CHI TIET'!#REF!</f>
        <v>#REF!</v>
      </c>
      <c r="M22" s="270"/>
      <c r="N22" s="250"/>
    </row>
    <row r="23" spans="1:15" ht="25.5" hidden="1" customHeight="1">
      <c r="A23" s="268">
        <v>14</v>
      </c>
      <c r="B23" s="272" t="s">
        <v>422</v>
      </c>
      <c r="C23" s="273" t="e">
        <f>'2.CHI TIET'!AO52</f>
        <v>#REF!</v>
      </c>
      <c r="D23" s="273" t="e">
        <f>'2.CHI TIET'!AQ52</f>
        <v>#REF!</v>
      </c>
      <c r="E23" s="273" t="e">
        <f>'2.CHI TIET'!AR52</f>
        <v>#REF!</v>
      </c>
      <c r="F23" s="273" t="e">
        <f>'2.CHI TIET'!AS52</f>
        <v>#REF!</v>
      </c>
      <c r="G23" s="273" t="e">
        <f>'2.CHI TIET'!AT52</f>
        <v>#REF!</v>
      </c>
      <c r="H23" s="306" t="e">
        <f>'2.CHI TIET'!AU52</f>
        <v>#REF!</v>
      </c>
      <c r="I23" s="273" t="e">
        <f>'2.CHI TIET'!AV52</f>
        <v>#REF!</v>
      </c>
      <c r="J23" s="273" t="e">
        <f>'2.CHI TIET'!AW52</f>
        <v>#REF!</v>
      </c>
      <c r="K23" s="273" t="e">
        <f>'2.CHI TIET'!AX52</f>
        <v>#REF!</v>
      </c>
      <c r="L23" s="427" t="e">
        <f>'2.CHI TIET'!AY52</f>
        <v>#REF!</v>
      </c>
      <c r="M23" s="274"/>
      <c r="N23" s="250">
        <v>13</v>
      </c>
      <c r="O23" s="251">
        <v>19</v>
      </c>
    </row>
    <row r="24" spans="1:15" ht="25.5" customHeight="1">
      <c r="A24" s="268"/>
      <c r="B24" s="275" t="s">
        <v>361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305" t="e">
        <f>'2.CHI TIET'!#REF!</f>
        <v>#REF!</v>
      </c>
      <c r="I24" s="271" t="e">
        <f>'2.CHI TIET'!#REF!</f>
        <v>#REF!</v>
      </c>
      <c r="J24" s="271" t="e">
        <f>'2.CHI TIET'!#REF!</f>
        <v>#REF!</v>
      </c>
      <c r="K24" s="271" t="e">
        <f>'2.CHI TIET'!#REF!</f>
        <v>#REF!</v>
      </c>
      <c r="L24" s="417" t="e">
        <f>'2.CHI TIET'!#REF!</f>
        <v>#REF!</v>
      </c>
      <c r="M24" s="270"/>
      <c r="N24" s="250"/>
    </row>
    <row r="25" spans="1:15" ht="25.5" customHeight="1">
      <c r="A25" s="268"/>
      <c r="B25" s="275" t="s">
        <v>362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305" t="e">
        <f>'2.CHI TIET'!#REF!</f>
        <v>#REF!</v>
      </c>
      <c r="I25" s="271" t="e">
        <f>'2.CHI TIET'!#REF!</f>
        <v>#REF!</v>
      </c>
      <c r="J25" s="271" t="e">
        <f>'2.CHI TIET'!#REF!</f>
        <v>#REF!</v>
      </c>
      <c r="K25" s="271" t="e">
        <f>'2.CHI TIET'!#REF!</f>
        <v>#REF!</v>
      </c>
      <c r="L25" s="417" t="e">
        <f>'2.CHI TIET'!#REF!</f>
        <v>#REF!</v>
      </c>
      <c r="M25" s="270"/>
      <c r="N25" s="250"/>
    </row>
    <row r="26" spans="1:15" ht="25.5" customHeight="1">
      <c r="A26" s="268"/>
      <c r="B26" s="275" t="s">
        <v>350</v>
      </c>
      <c r="C26" s="271" t="e">
        <f>'2.CHI TIET'!#REF!</f>
        <v>#REF!</v>
      </c>
      <c r="D26" s="271" t="e">
        <f>'2.CHI TIET'!#REF!</f>
        <v>#REF!</v>
      </c>
      <c r="E26" s="271" t="e">
        <f>'2.CHI TIET'!#REF!</f>
        <v>#REF!</v>
      </c>
      <c r="F26" s="271" t="e">
        <f>'2.CHI TIET'!#REF!</f>
        <v>#REF!</v>
      </c>
      <c r="G26" s="271" t="e">
        <f>'2.CHI TIET'!#REF!</f>
        <v>#REF!</v>
      </c>
      <c r="H26" s="305" t="e">
        <f>'2.CHI TIET'!#REF!</f>
        <v>#REF!</v>
      </c>
      <c r="I26" s="271" t="e">
        <f>'2.CHI TIET'!#REF!</f>
        <v>#REF!</v>
      </c>
      <c r="J26" s="271" t="e">
        <f>'2.CHI TIET'!#REF!</f>
        <v>#REF!</v>
      </c>
      <c r="K26" s="271" t="e">
        <f>'2.CHI TIET'!#REF!</f>
        <v>#REF!</v>
      </c>
      <c r="L26" s="417" t="e">
        <f>'2.CHI TIET'!#REF!</f>
        <v>#REF!</v>
      </c>
      <c r="M26" s="270"/>
      <c r="N26" s="250"/>
    </row>
    <row r="27" spans="1:15" ht="25.5" hidden="1" customHeight="1">
      <c r="A27" s="268">
        <v>17</v>
      </c>
      <c r="B27" s="272" t="s">
        <v>425</v>
      </c>
      <c r="C27" s="273" t="e">
        <f>'2.CHI TIET'!AO77</f>
        <v>#REF!</v>
      </c>
      <c r="D27" s="273" t="e">
        <f>'2.CHI TIET'!AQ77</f>
        <v>#REF!</v>
      </c>
      <c r="E27" s="273" t="e">
        <f>'2.CHI TIET'!AR77</f>
        <v>#REF!</v>
      </c>
      <c r="F27" s="273" t="e">
        <f>'2.CHI TIET'!AS77</f>
        <v>#REF!</v>
      </c>
      <c r="G27" s="273" t="e">
        <f>'2.CHI TIET'!AT77</f>
        <v>#REF!</v>
      </c>
      <c r="H27" s="306" t="e">
        <f>'2.CHI TIET'!AU77</f>
        <v>#REF!</v>
      </c>
      <c r="I27" s="273" t="e">
        <f>'2.CHI TIET'!AV77</f>
        <v>#REF!</v>
      </c>
      <c r="J27" s="273" t="e">
        <f>'2.CHI TIET'!AW77</f>
        <v>#REF!</v>
      </c>
      <c r="K27" s="273" t="e">
        <f>'2.CHI TIET'!AX77</f>
        <v>#REF!</v>
      </c>
      <c r="L27" s="427" t="e">
        <f>'2.CHI TIET'!AY77</f>
        <v>#REF!</v>
      </c>
      <c r="M27" s="274"/>
      <c r="N27" s="250">
        <v>13</v>
      </c>
      <c r="O27" s="251">
        <v>12</v>
      </c>
    </row>
    <row r="28" spans="1:15" ht="25.5" customHeight="1">
      <c r="A28" s="268"/>
      <c r="B28" s="275" t="s">
        <v>371</v>
      </c>
      <c r="C28" s="271" t="e">
        <f>'2.CHI TIET'!AO60</f>
        <v>#REF!</v>
      </c>
      <c r="D28" s="271" t="e">
        <f>'2.CHI TIET'!AQ60</f>
        <v>#REF!</v>
      </c>
      <c r="E28" s="271" t="e">
        <f>'2.CHI TIET'!AR60</f>
        <v>#REF!</v>
      </c>
      <c r="F28" s="271" t="e">
        <f>'2.CHI TIET'!AS60</f>
        <v>#REF!</v>
      </c>
      <c r="G28" s="271" t="e">
        <f>'2.CHI TIET'!AT60</f>
        <v>#REF!</v>
      </c>
      <c r="H28" s="305" t="e">
        <f>'2.CHI TIET'!AU60</f>
        <v>#REF!</v>
      </c>
      <c r="I28" s="271" t="e">
        <f>'2.CHI TIET'!AV60</f>
        <v>#REF!</v>
      </c>
      <c r="J28" s="271" t="e">
        <f>'2.CHI TIET'!AW60</f>
        <v>#REF!</v>
      </c>
      <c r="K28" s="271" t="e">
        <f>'2.CHI TIET'!AX60</f>
        <v>#REF!</v>
      </c>
      <c r="L28" s="417" t="e">
        <f>'2.CHI TIET'!AY60</f>
        <v>#REF!</v>
      </c>
      <c r="M28" s="270"/>
      <c r="N28" s="250"/>
    </row>
    <row r="29" spans="1:15" ht="25.5" customHeight="1">
      <c r="A29" s="268"/>
      <c r="B29" s="275" t="s">
        <v>366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271" t="e">
        <f>'2.CHI TIET'!#REF!</f>
        <v>#REF!</v>
      </c>
      <c r="K29" s="271" t="e">
        <f>'2.CHI TIET'!#REF!</f>
        <v>#REF!</v>
      </c>
      <c r="L29" s="417" t="e">
        <f>'2.CHI TIET'!#REF!</f>
        <v>#REF!</v>
      </c>
      <c r="M29" s="270"/>
      <c r="N29" s="250"/>
    </row>
    <row r="30" spans="1:15" ht="25.5" customHeight="1">
      <c r="A30" s="268"/>
      <c r="B30" s="275" t="s">
        <v>341</v>
      </c>
      <c r="C30" s="271" t="e">
        <f>'2.CHI TIET'!#REF!</f>
        <v>#REF!</v>
      </c>
      <c r="D30" s="271" t="e">
        <f>'2.CHI TIET'!#REF!</f>
        <v>#REF!</v>
      </c>
      <c r="E30" s="271" t="e">
        <f>'2.CHI TIET'!#REF!</f>
        <v>#REF!</v>
      </c>
      <c r="F30" s="271" t="e">
        <f>'2.CHI TIET'!#REF!</f>
        <v>#REF!</v>
      </c>
      <c r="G30" s="271" t="e">
        <f>'2.CHI TIET'!#REF!</f>
        <v>#REF!</v>
      </c>
      <c r="H30" s="305" t="e">
        <f>'2.CHI TIET'!#REF!</f>
        <v>#REF!</v>
      </c>
      <c r="I30" s="271" t="e">
        <f>'2.CHI TIET'!#REF!</f>
        <v>#REF!</v>
      </c>
      <c r="J30" s="271" t="e">
        <f>'2.CHI TIET'!#REF!</f>
        <v>#REF!</v>
      </c>
      <c r="K30" s="271" t="e">
        <f>'2.CHI TIET'!#REF!</f>
        <v>#REF!</v>
      </c>
      <c r="L30" s="417" t="e">
        <f>'2.CHI TIET'!#REF!</f>
        <v>#REF!</v>
      </c>
      <c r="M30" s="270"/>
      <c r="N30" s="250"/>
    </row>
    <row r="31" spans="1:15" ht="25.5" customHeight="1">
      <c r="A31" s="268"/>
      <c r="B31" s="275" t="s">
        <v>340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305" t="e">
        <f>'2.CHI TIET'!#REF!</f>
        <v>#REF!</v>
      </c>
      <c r="I31" s="271" t="e">
        <f>'2.CHI TIET'!#REF!</f>
        <v>#REF!</v>
      </c>
      <c r="J31" s="271" t="e">
        <f>'2.CHI TIET'!#REF!</f>
        <v>#REF!</v>
      </c>
      <c r="K31" s="271" t="e">
        <f>'2.CHI TIET'!#REF!</f>
        <v>#REF!</v>
      </c>
      <c r="L31" s="417" t="e">
        <f>'2.CHI TIET'!#REF!</f>
        <v>#REF!</v>
      </c>
      <c r="M31" s="270"/>
      <c r="N31" s="250"/>
    </row>
    <row r="32" spans="1:15" ht="25.5" customHeight="1">
      <c r="A32" s="268"/>
      <c r="B32" s="275" t="s">
        <v>364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305" t="e">
        <f>'2.CHI TIET'!#REF!</f>
        <v>#REF!</v>
      </c>
      <c r="I32" s="271" t="e">
        <f>'2.CHI TIET'!#REF!</f>
        <v>#REF!</v>
      </c>
      <c r="J32" s="271" t="e">
        <f>'2.CHI TIET'!#REF!</f>
        <v>#REF!</v>
      </c>
      <c r="K32" s="271" t="e">
        <f>'2.CHI TIET'!#REF!</f>
        <v>#REF!</v>
      </c>
      <c r="L32" s="417" t="e">
        <f>'2.CHI TIET'!#REF!</f>
        <v>#REF!</v>
      </c>
      <c r="M32" s="270"/>
      <c r="N32" s="250"/>
    </row>
    <row r="33" spans="1:15" ht="25.5" customHeight="1">
      <c r="A33" s="268"/>
      <c r="B33" s="275" t="s">
        <v>353</v>
      </c>
      <c r="C33" s="271" t="e">
        <f>'2.CHI TIET'!#REF!</f>
        <v>#REF!</v>
      </c>
      <c r="D33" s="271" t="e">
        <f>'2.CHI TIET'!#REF!</f>
        <v>#REF!</v>
      </c>
      <c r="E33" s="271" t="e">
        <f>'2.CHI TIET'!#REF!</f>
        <v>#REF!</v>
      </c>
      <c r="F33" s="271" t="e">
        <f>'2.CHI TIET'!#REF!</f>
        <v>#REF!</v>
      </c>
      <c r="G33" s="271" t="e">
        <f>'2.CHI TIET'!#REF!</f>
        <v>#REF!</v>
      </c>
      <c r="H33" s="305" t="e">
        <f>'2.CHI TIET'!#REF!</f>
        <v>#REF!</v>
      </c>
      <c r="I33" s="271" t="e">
        <f>'2.CHI TIET'!#REF!</f>
        <v>#REF!</v>
      </c>
      <c r="J33" s="271" t="e">
        <f>'2.CHI TIET'!#REF!</f>
        <v>#REF!</v>
      </c>
      <c r="K33" s="271" t="e">
        <f>'2.CHI TIET'!#REF!</f>
        <v>#REF!</v>
      </c>
      <c r="L33" s="417" t="e">
        <f>'2.CHI TIET'!#REF!</f>
        <v>#REF!</v>
      </c>
      <c r="M33" s="270"/>
      <c r="N33" s="250"/>
    </row>
    <row r="34" spans="1:15" ht="25.5" customHeight="1">
      <c r="A34" s="268"/>
      <c r="B34" s="275" t="s">
        <v>348</v>
      </c>
      <c r="C34" s="271" t="e">
        <f>'2.CHI TIET'!#REF!</f>
        <v>#REF!</v>
      </c>
      <c r="D34" s="271" t="e">
        <f>'2.CHI TIET'!#REF!</f>
        <v>#REF!</v>
      </c>
      <c r="E34" s="271" t="e">
        <f>'2.CHI TIET'!#REF!</f>
        <v>#REF!</v>
      </c>
      <c r="F34" s="271" t="e">
        <f>'2.CHI TIET'!#REF!</f>
        <v>#REF!</v>
      </c>
      <c r="G34" s="271" t="e">
        <f>'2.CHI TIET'!#REF!</f>
        <v>#REF!</v>
      </c>
      <c r="H34" s="305" t="e">
        <f>'2.CHI TIET'!#REF!</f>
        <v>#REF!</v>
      </c>
      <c r="I34" s="271" t="e">
        <f>'2.CHI TIET'!#REF!</f>
        <v>#REF!</v>
      </c>
      <c r="J34" s="271" t="e">
        <f>'2.CHI TIET'!#REF!</f>
        <v>#REF!</v>
      </c>
      <c r="K34" s="271" t="e">
        <f>'2.CHI TIET'!#REF!</f>
        <v>#REF!</v>
      </c>
      <c r="L34" s="417" t="e">
        <f>'2.CHI TIET'!#REF!</f>
        <v>#REF!</v>
      </c>
      <c r="M34" s="270"/>
      <c r="N34" s="250"/>
    </row>
    <row r="35" spans="1:15" ht="25.5" customHeight="1">
      <c r="A35" s="268"/>
      <c r="B35" s="275" t="s">
        <v>357</v>
      </c>
      <c r="C35" s="271" t="e">
        <f>'2.CHI TIET'!#REF!</f>
        <v>#REF!</v>
      </c>
      <c r="D35" s="271" t="e">
        <f>'2.CHI TIET'!#REF!</f>
        <v>#REF!</v>
      </c>
      <c r="E35" s="271" t="e">
        <f>'2.CHI TIET'!#REF!</f>
        <v>#REF!</v>
      </c>
      <c r="F35" s="271" t="e">
        <f>'2.CHI TIET'!#REF!</f>
        <v>#REF!</v>
      </c>
      <c r="G35" s="271" t="e">
        <f>'2.CHI TIET'!#REF!</f>
        <v>#REF!</v>
      </c>
      <c r="H35" s="305" t="e">
        <f>'2.CHI TIET'!#REF!</f>
        <v>#REF!</v>
      </c>
      <c r="I35" s="271" t="e">
        <f>'2.CHI TIET'!#REF!</f>
        <v>#REF!</v>
      </c>
      <c r="J35" s="271" t="e">
        <f>'2.CHI TIET'!#REF!</f>
        <v>#REF!</v>
      </c>
      <c r="K35" s="271" t="e">
        <f>'2.CHI TIET'!#REF!</f>
        <v>#REF!</v>
      </c>
      <c r="L35" s="417" t="e">
        <f>'2.CHI TIET'!#REF!</f>
        <v>#REF!</v>
      </c>
      <c r="M35" s="270"/>
      <c r="N35" s="250"/>
    </row>
    <row r="36" spans="1:15" ht="25.5" hidden="1" customHeight="1">
      <c r="A36" s="268">
        <v>4</v>
      </c>
      <c r="B36" s="272" t="s">
        <v>411</v>
      </c>
      <c r="C36" s="273" t="e">
        <f>'2.CHI TIET'!AO19</f>
        <v>#REF!</v>
      </c>
      <c r="D36" s="273" t="e">
        <f>'2.CHI TIET'!AQ19</f>
        <v>#REF!</v>
      </c>
      <c r="E36" s="273" t="e">
        <f>'2.CHI TIET'!AR19</f>
        <v>#REF!</v>
      </c>
      <c r="F36" s="273" t="e">
        <f>'2.CHI TIET'!AS19</f>
        <v>#REF!</v>
      </c>
      <c r="G36" s="273" t="e">
        <f>'2.CHI TIET'!AT19</f>
        <v>#REF!</v>
      </c>
      <c r="H36" s="306" t="e">
        <f>'2.CHI TIET'!AU19</f>
        <v>#REF!</v>
      </c>
      <c r="I36" s="273" t="e">
        <f>'2.CHI TIET'!AV19</f>
        <v>#REF!</v>
      </c>
      <c r="J36" s="273" t="e">
        <f>'2.CHI TIET'!AW19</f>
        <v>#REF!</v>
      </c>
      <c r="K36" s="273" t="e">
        <f>'2.CHI TIET'!AX19</f>
        <v>#REF!</v>
      </c>
      <c r="L36" s="427" t="e">
        <f>'2.CHI TIET'!AY19</f>
        <v>#REF!</v>
      </c>
      <c r="M36" s="274"/>
      <c r="N36" s="250">
        <v>49</v>
      </c>
      <c r="O36" s="251">
        <v>50</v>
      </c>
    </row>
    <row r="37" spans="1:15" ht="25.5" customHeight="1">
      <c r="A37" s="268"/>
      <c r="B37" s="275" t="s">
        <v>376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271" t="e">
        <f>'2.CHI TIET'!#REF!</f>
        <v>#REF!</v>
      </c>
      <c r="K37" s="271" t="e">
        <f>'2.CHI TIET'!#REF!</f>
        <v>#REF!</v>
      </c>
      <c r="L37" s="417" t="e">
        <f>'2.CHI TIET'!#REF!</f>
        <v>#REF!</v>
      </c>
      <c r="M37" s="270"/>
      <c r="N37" s="250"/>
    </row>
    <row r="38" spans="1:15" ht="25.5" customHeight="1">
      <c r="A38" s="268"/>
      <c r="B38" s="275" t="s">
        <v>437</v>
      </c>
      <c r="C38" s="271" t="e">
        <f>'2.CHI TIET'!AO45</f>
        <v>#REF!</v>
      </c>
      <c r="D38" s="271" t="e">
        <f>'2.CHI TIET'!AQ45</f>
        <v>#REF!</v>
      </c>
      <c r="E38" s="271" t="e">
        <f>'2.CHI TIET'!AR45</f>
        <v>#REF!</v>
      </c>
      <c r="F38" s="271" t="e">
        <f>'2.CHI TIET'!AS45</f>
        <v>#REF!</v>
      </c>
      <c r="G38" s="271" t="e">
        <f>'2.CHI TIET'!AT45</f>
        <v>#REF!</v>
      </c>
      <c r="H38" s="307" t="e">
        <f>'2.CHI TIET'!AU45</f>
        <v>#REF!</v>
      </c>
      <c r="I38" s="278" t="e">
        <f>'2.CHI TIET'!AV45</f>
        <v>#REF!</v>
      </c>
      <c r="J38" s="278" t="e">
        <f>'2.CHI TIET'!AW45</f>
        <v>#REF!</v>
      </c>
      <c r="K38" s="413" t="e">
        <f>'2.CHI TIET'!AX45</f>
        <v>#REF!</v>
      </c>
      <c r="L38" s="278" t="e">
        <f>'2.CHI TIET'!AY45</f>
        <v>#REF!</v>
      </c>
      <c r="M38" s="270"/>
      <c r="N38" s="250"/>
    </row>
    <row r="39" spans="1:15" ht="25.5" customHeight="1">
      <c r="A39" s="268"/>
      <c r="B39" s="275" t="s">
        <v>363</v>
      </c>
      <c r="C39" s="271" t="e">
        <f>'2.CHI TIET'!AO42</f>
        <v>#REF!</v>
      </c>
      <c r="D39" s="271" t="e">
        <f>'2.CHI TIET'!AQ42</f>
        <v>#REF!</v>
      </c>
      <c r="E39" s="271" t="e">
        <f>'2.CHI TIET'!AR42</f>
        <v>#REF!</v>
      </c>
      <c r="F39" s="271" t="e">
        <f>'2.CHI TIET'!AS42</f>
        <v>#REF!</v>
      </c>
      <c r="G39" s="271" t="e">
        <f>'2.CHI TIET'!AT42</f>
        <v>#REF!</v>
      </c>
      <c r="H39" s="305" t="e">
        <f>'2.CHI TIET'!AU42</f>
        <v>#REF!</v>
      </c>
      <c r="I39" s="271" t="e">
        <f>'2.CHI TIET'!AV42</f>
        <v>#REF!</v>
      </c>
      <c r="J39" s="271" t="e">
        <f>'2.CHI TIET'!AW42</f>
        <v>#REF!</v>
      </c>
      <c r="K39" s="271" t="e">
        <f>'2.CHI TIET'!AX42</f>
        <v>#REF!</v>
      </c>
      <c r="L39" s="417" t="e">
        <f>'2.CHI TIET'!AY42</f>
        <v>#REF!</v>
      </c>
      <c r="M39" s="270"/>
      <c r="N39" s="250"/>
    </row>
    <row r="40" spans="1:15" ht="25.5" customHeight="1">
      <c r="A40" s="268"/>
      <c r="B40" s="275" t="s">
        <v>378</v>
      </c>
      <c r="C40" s="271" t="e">
        <f>'2.CHI TIET'!#REF!</f>
        <v>#REF!</v>
      </c>
      <c r="D40" s="271" t="e">
        <f>'2.CHI TIET'!#REF!</f>
        <v>#REF!</v>
      </c>
      <c r="E40" s="271" t="e">
        <f>'2.CHI TIET'!#REF!</f>
        <v>#REF!</v>
      </c>
      <c r="F40" s="271" t="e">
        <f>'2.CHI TIET'!#REF!</f>
        <v>#REF!</v>
      </c>
      <c r="G40" s="271" t="e">
        <f>'2.CHI TIET'!#REF!</f>
        <v>#REF!</v>
      </c>
      <c r="H40" s="305" t="e">
        <f>'2.CHI TIET'!#REF!</f>
        <v>#REF!</v>
      </c>
      <c r="I40" s="271" t="e">
        <f>'2.CHI TIET'!#REF!</f>
        <v>#REF!</v>
      </c>
      <c r="J40" s="271" t="e">
        <f>'2.CHI TIET'!#REF!</f>
        <v>#REF!</v>
      </c>
      <c r="K40" s="271" t="e">
        <f>'2.CHI TIET'!#REF!</f>
        <v>#REF!</v>
      </c>
      <c r="L40" s="417" t="e">
        <f>'2.CHI TIET'!#REF!</f>
        <v>#REF!</v>
      </c>
      <c r="M40" s="270"/>
      <c r="N40" s="250"/>
    </row>
    <row r="41" spans="1:15" ht="25.5" customHeight="1">
      <c r="A41" s="268"/>
      <c r="B41" s="275" t="s">
        <v>435</v>
      </c>
      <c r="C41" s="271" t="e">
        <f>'2.CHI TIET'!AO29</f>
        <v>#REF!</v>
      </c>
      <c r="D41" s="271" t="e">
        <f>'2.CHI TIET'!AQ29</f>
        <v>#REF!</v>
      </c>
      <c r="E41" s="271" t="e">
        <f>'2.CHI TIET'!AR29</f>
        <v>#REF!</v>
      </c>
      <c r="F41" s="271" t="e">
        <f>'2.CHI TIET'!AS29</f>
        <v>#REF!</v>
      </c>
      <c r="G41" s="271" t="e">
        <f>'2.CHI TIET'!AT29</f>
        <v>#REF!</v>
      </c>
      <c r="H41" s="305" t="e">
        <f>'2.CHI TIET'!AU29</f>
        <v>#REF!</v>
      </c>
      <c r="I41" s="271" t="e">
        <f>'2.CHI TIET'!AV29</f>
        <v>#REF!</v>
      </c>
      <c r="J41" s="271" t="e">
        <f>'2.CHI TIET'!AW29</f>
        <v>#REF!</v>
      </c>
      <c r="K41" s="271" t="e">
        <f>'2.CHI TIET'!AX29</f>
        <v>#REF!</v>
      </c>
      <c r="L41" s="417" t="e">
        <f>'2.CHI TIET'!AY29</f>
        <v>#REF!</v>
      </c>
      <c r="M41" s="270"/>
      <c r="N41" s="250"/>
    </row>
    <row r="42" spans="1:15" ht="25.5" customHeight="1">
      <c r="A42" s="268"/>
      <c r="B42" s="275" t="s">
        <v>436</v>
      </c>
      <c r="C42" s="271" t="e">
        <f>'2.CHI TIET'!AO31</f>
        <v>#REF!</v>
      </c>
      <c r="D42" s="271" t="e">
        <f>'2.CHI TIET'!AQ31</f>
        <v>#REF!</v>
      </c>
      <c r="E42" s="271" t="e">
        <f>'2.CHI TIET'!AR31</f>
        <v>#REF!</v>
      </c>
      <c r="F42" s="271" t="e">
        <f>'2.CHI TIET'!AS31</f>
        <v>#REF!</v>
      </c>
      <c r="G42" s="271" t="e">
        <f>'2.CHI TIET'!AT31</f>
        <v>#REF!</v>
      </c>
      <c r="H42" s="305" t="e">
        <f>'2.CHI TIET'!AU31</f>
        <v>#REF!</v>
      </c>
      <c r="I42" s="271" t="e">
        <f>'2.CHI TIET'!AV31</f>
        <v>#REF!</v>
      </c>
      <c r="J42" s="271" t="e">
        <f>'2.CHI TIET'!AW31</f>
        <v>#REF!</v>
      </c>
      <c r="K42" s="271" t="e">
        <f>'2.CHI TIET'!AX31</f>
        <v>#REF!</v>
      </c>
      <c r="L42" s="417" t="e">
        <f>'2.CHI TIET'!AY31</f>
        <v>#REF!</v>
      </c>
      <c r="M42" s="270"/>
      <c r="N42" s="250"/>
    </row>
    <row r="43" spans="1:15" ht="25.5" customHeight="1">
      <c r="A43" s="268"/>
      <c r="B43" s="275" t="s">
        <v>383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305" t="e">
        <f>'2.CHI TIET'!#REF!</f>
        <v>#REF!</v>
      </c>
      <c r="I43" s="271" t="e">
        <f>'2.CHI TIET'!#REF!</f>
        <v>#REF!</v>
      </c>
      <c r="J43" s="271" t="e">
        <f>'2.CHI TIET'!#REF!</f>
        <v>#REF!</v>
      </c>
      <c r="K43" s="271" t="e">
        <f>'2.CHI TIET'!#REF!</f>
        <v>#REF!</v>
      </c>
      <c r="L43" s="417" t="e">
        <f>'2.CHI TIET'!#REF!</f>
        <v>#REF!</v>
      </c>
      <c r="M43" s="270"/>
      <c r="N43" s="250"/>
    </row>
    <row r="44" spans="1:15" ht="25.5" hidden="1" customHeight="1">
      <c r="A44" s="268">
        <v>13</v>
      </c>
      <c r="B44" s="272" t="s">
        <v>421</v>
      </c>
      <c r="C44" s="273" t="e">
        <f>'2.CHI TIET'!AO44</f>
        <v>#REF!</v>
      </c>
      <c r="D44" s="273" t="e">
        <f>'2.CHI TIET'!AQ44</f>
        <v>#REF!</v>
      </c>
      <c r="E44" s="273" t="e">
        <f>'2.CHI TIET'!AR44</f>
        <v>#REF!</v>
      </c>
      <c r="F44" s="273" t="e">
        <f>'2.CHI TIET'!AS44</f>
        <v>#REF!</v>
      </c>
      <c r="G44" s="273" t="e">
        <f>'2.CHI TIET'!AT44</f>
        <v>#REF!</v>
      </c>
      <c r="H44" s="306" t="e">
        <f>'2.CHI TIET'!AU44</f>
        <v>#REF!</v>
      </c>
      <c r="I44" s="273" t="e">
        <f>'2.CHI TIET'!AV44</f>
        <v>#REF!</v>
      </c>
      <c r="J44" s="273" t="e">
        <f>'2.CHI TIET'!AW44</f>
        <v>#REF!</v>
      </c>
      <c r="K44" s="273" t="e">
        <f>'2.CHI TIET'!AX44</f>
        <v>#REF!</v>
      </c>
      <c r="L44" s="427" t="e">
        <f>'2.CHI TIET'!AY44</f>
        <v>#REF!</v>
      </c>
      <c r="M44" s="274"/>
      <c r="N44" s="250">
        <v>22</v>
      </c>
      <c r="O44" s="251">
        <v>22</v>
      </c>
    </row>
    <row r="45" spans="1:15" ht="25.5" customHeight="1">
      <c r="A45" s="268"/>
      <c r="B45" s="275" t="s">
        <v>439</v>
      </c>
      <c r="C45" s="271" t="e">
        <f>'2.CHI TIET'!AO50</f>
        <v>#REF!</v>
      </c>
      <c r="D45" s="271" t="e">
        <f>'2.CHI TIET'!AQ50</f>
        <v>#REF!</v>
      </c>
      <c r="E45" s="271" t="e">
        <f>'2.CHI TIET'!AR50</f>
        <v>#REF!</v>
      </c>
      <c r="F45" s="271" t="e">
        <f>'2.CHI TIET'!AS50</f>
        <v>#REF!</v>
      </c>
      <c r="G45" s="271" t="e">
        <f>'2.CHI TIET'!AT50</f>
        <v>#REF!</v>
      </c>
      <c r="H45" s="305" t="e">
        <f>'2.CHI TIET'!AU50</f>
        <v>#REF!</v>
      </c>
      <c r="I45" s="271" t="e">
        <f>'2.CHI TIET'!AV50</f>
        <v>#REF!</v>
      </c>
      <c r="J45" s="271" t="e">
        <f>'2.CHI TIET'!AW50</f>
        <v>#REF!</v>
      </c>
      <c r="K45" s="271" t="e">
        <f>'2.CHI TIET'!AX50</f>
        <v>#REF!</v>
      </c>
      <c r="L45" s="417" t="e">
        <f>'2.CHI TIET'!AY50</f>
        <v>#REF!</v>
      </c>
      <c r="M45" s="270"/>
      <c r="N45" s="250"/>
    </row>
    <row r="46" spans="1:15" ht="25.5" customHeight="1">
      <c r="A46" s="268"/>
      <c r="B46" s="275" t="s">
        <v>384</v>
      </c>
      <c r="C46" s="271" t="e">
        <f>'2.CHI TIET'!#REF!</f>
        <v>#REF!</v>
      </c>
      <c r="D46" s="271" t="e">
        <f>'2.CHI TIET'!#REF!</f>
        <v>#REF!</v>
      </c>
      <c r="E46" s="271" t="e">
        <f>'2.CHI TIET'!#REF!</f>
        <v>#REF!</v>
      </c>
      <c r="F46" s="271" t="e">
        <f>'2.CHI TIET'!#REF!</f>
        <v>#REF!</v>
      </c>
      <c r="G46" s="271" t="e">
        <f>'2.CHI TIET'!#REF!</f>
        <v>#REF!</v>
      </c>
      <c r="H46" s="305" t="e">
        <f>'2.CHI TIET'!#REF!</f>
        <v>#REF!</v>
      </c>
      <c r="I46" s="271" t="e">
        <f>'2.CHI TIET'!#REF!</f>
        <v>#REF!</v>
      </c>
      <c r="J46" s="271" t="e">
        <f>'2.CHI TIET'!#REF!</f>
        <v>#REF!</v>
      </c>
      <c r="K46" s="271" t="e">
        <f>'2.CHI TIET'!#REF!</f>
        <v>#REF!</v>
      </c>
      <c r="L46" s="417" t="e">
        <f>'2.CHI TIET'!#REF!</f>
        <v>#REF!</v>
      </c>
      <c r="M46" s="270"/>
      <c r="N46" s="250"/>
    </row>
    <row r="47" spans="1:15" ht="25.5" customHeight="1">
      <c r="A47" s="268"/>
      <c r="B47" s="275" t="s">
        <v>342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307" t="e">
        <f>'2.CHI TIET'!#REF!</f>
        <v>#REF!</v>
      </c>
      <c r="I47" s="278" t="e">
        <f>'2.CHI TIET'!#REF!</f>
        <v>#REF!</v>
      </c>
      <c r="J47" s="278" t="e">
        <f>'2.CHI TIET'!#REF!</f>
        <v>#REF!</v>
      </c>
      <c r="K47" s="413" t="e">
        <f>'2.CHI TIET'!#REF!</f>
        <v>#REF!</v>
      </c>
      <c r="L47" s="278" t="e">
        <f>'2.CHI TIET'!#REF!</f>
        <v>#REF!</v>
      </c>
      <c r="M47" s="270"/>
      <c r="N47" s="250"/>
    </row>
    <row r="48" spans="1:15" ht="25.5" customHeight="1">
      <c r="A48" s="268"/>
      <c r="B48" s="275" t="s">
        <v>432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305" t="e">
        <f>'2.CHI TIET'!#REF!</f>
        <v>#REF!</v>
      </c>
      <c r="I48" s="271" t="e">
        <f>'2.CHI TIET'!#REF!</f>
        <v>#REF!</v>
      </c>
      <c r="J48" s="271" t="e">
        <f>'2.CHI TIET'!#REF!</f>
        <v>#REF!</v>
      </c>
      <c r="K48" s="271" t="e">
        <f>'2.CHI TIET'!#REF!</f>
        <v>#REF!</v>
      </c>
      <c r="L48" s="417" t="e">
        <f>'2.CHI TIET'!#REF!</f>
        <v>#REF!</v>
      </c>
      <c r="M48" s="270"/>
      <c r="N48" s="250"/>
    </row>
    <row r="49" spans="1:18" ht="25.5" hidden="1" customHeight="1">
      <c r="A49" s="268">
        <v>12</v>
      </c>
      <c r="B49" s="272" t="s">
        <v>420</v>
      </c>
      <c r="C49" s="273" t="e">
        <f>'2.CHI TIET'!AO41</f>
        <v>#REF!</v>
      </c>
      <c r="D49" s="273" t="e">
        <f>'2.CHI TIET'!AQ41</f>
        <v>#REF!</v>
      </c>
      <c r="E49" s="273" t="e">
        <f>'2.CHI TIET'!AR41</f>
        <v>#REF!</v>
      </c>
      <c r="F49" s="273" t="e">
        <f>'2.CHI TIET'!AS41</f>
        <v>#REF!</v>
      </c>
      <c r="G49" s="273" t="e">
        <f>'2.CHI TIET'!AT41</f>
        <v>#REF!</v>
      </c>
      <c r="H49" s="306" t="e">
        <f>'2.CHI TIET'!AU41</f>
        <v>#REF!</v>
      </c>
      <c r="I49" s="273" t="e">
        <f>'2.CHI TIET'!AV41</f>
        <v>#REF!</v>
      </c>
      <c r="J49" s="273" t="e">
        <f>'2.CHI TIET'!AW41</f>
        <v>#REF!</v>
      </c>
      <c r="K49" s="273" t="e">
        <f>'2.CHI TIET'!AX41</f>
        <v>#REF!</v>
      </c>
      <c r="L49" s="427" t="e">
        <f>'2.CHI TIET'!AY41</f>
        <v>#REF!</v>
      </c>
      <c r="M49" s="274"/>
      <c r="N49" s="250">
        <v>9</v>
      </c>
      <c r="O49" s="251">
        <v>8</v>
      </c>
    </row>
    <row r="50" spans="1:18" ht="39" hidden="1" customHeight="1">
      <c r="A50" s="268">
        <v>2</v>
      </c>
      <c r="B50" s="272" t="s">
        <v>409</v>
      </c>
      <c r="C50" s="273" t="e">
        <f>'2.CHI TIET'!AO17</f>
        <v>#REF!</v>
      </c>
      <c r="D50" s="273" t="e">
        <f>'2.CHI TIET'!AQ17</f>
        <v>#REF!</v>
      </c>
      <c r="E50" s="273" t="e">
        <f>'2.CHI TIET'!AR17</f>
        <v>#REF!</v>
      </c>
      <c r="F50" s="273" t="e">
        <f>'2.CHI TIET'!AS17</f>
        <v>#REF!</v>
      </c>
      <c r="G50" s="273" t="e">
        <f>'2.CHI TIET'!AT17</f>
        <v>#REF!</v>
      </c>
      <c r="H50" s="306" t="e">
        <f>'2.CHI TIET'!AU17</f>
        <v>#REF!</v>
      </c>
      <c r="I50" s="273" t="e">
        <f>'2.CHI TIET'!AV17</f>
        <v>#REF!</v>
      </c>
      <c r="J50" s="273" t="e">
        <f>'2.CHI TIET'!AW17</f>
        <v>#REF!</v>
      </c>
      <c r="K50" s="273" t="e">
        <f>'2.CHI TIET'!AX17</f>
        <v>#REF!</v>
      </c>
      <c r="L50" s="427" t="e">
        <f>'2.CHI TIET'!AY17</f>
        <v>#REF!</v>
      </c>
      <c r="M50" s="274"/>
      <c r="N50" s="250">
        <v>29</v>
      </c>
      <c r="O50" s="251">
        <v>27</v>
      </c>
    </row>
    <row r="51" spans="1:18" ht="25.5" customHeight="1">
      <c r="A51" s="268"/>
      <c r="B51" s="275" t="s">
        <v>440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305" t="e">
        <f>'2.CHI TIET'!#REF!</f>
        <v>#REF!</v>
      </c>
      <c r="I51" s="271" t="e">
        <f>'2.CHI TIET'!#REF!</f>
        <v>#REF!</v>
      </c>
      <c r="J51" s="271" t="e">
        <f>'2.CHI TIET'!#REF!</f>
        <v>#REF!</v>
      </c>
      <c r="K51" s="271" t="e">
        <f>'2.CHI TIET'!#REF!</f>
        <v>#REF!</v>
      </c>
      <c r="L51" s="417" t="e">
        <f>'2.CHI TIET'!#REF!</f>
        <v>#REF!</v>
      </c>
      <c r="M51" s="270"/>
      <c r="N51" s="250"/>
    </row>
    <row r="52" spans="1:18" ht="25.5" customHeight="1">
      <c r="A52" s="268"/>
      <c r="B52" s="275" t="s">
        <v>446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271" t="e">
        <f>'2.CHI TIET'!#REF!</f>
        <v>#REF!</v>
      </c>
      <c r="K52" s="271" t="e">
        <f>'2.CHI TIET'!#REF!</f>
        <v>#REF!</v>
      </c>
      <c r="L52" s="417" t="e">
        <f>'2.CHI TIET'!#REF!</f>
        <v>#REF!</v>
      </c>
      <c r="M52" s="270" t="s">
        <v>470</v>
      </c>
      <c r="N52" s="250"/>
    </row>
    <row r="53" spans="1:18" ht="25.5" hidden="1" customHeight="1">
      <c r="A53" s="268">
        <v>10</v>
      </c>
      <c r="B53" s="272" t="s">
        <v>418</v>
      </c>
      <c r="C53" s="273" t="e">
        <f>'2.CHI TIET'!AO39</f>
        <v>#REF!</v>
      </c>
      <c r="D53" s="273" t="e">
        <f>'2.CHI TIET'!AQ39</f>
        <v>#REF!</v>
      </c>
      <c r="E53" s="273" t="e">
        <f>'2.CHI TIET'!AR39</f>
        <v>#REF!</v>
      </c>
      <c r="F53" s="273" t="e">
        <f>'2.CHI TIET'!AS39</f>
        <v>#REF!</v>
      </c>
      <c r="G53" s="273" t="e">
        <f>'2.CHI TIET'!AT39</f>
        <v>#REF!</v>
      </c>
      <c r="H53" s="306" t="e">
        <f>'2.CHI TIET'!AU39</f>
        <v>#REF!</v>
      </c>
      <c r="I53" s="273" t="e">
        <f>'2.CHI TIET'!AV39</f>
        <v>#REF!</v>
      </c>
      <c r="J53" s="273" t="e">
        <f>'2.CHI TIET'!AW39</f>
        <v>#REF!</v>
      </c>
      <c r="K53" s="273" t="e">
        <f>'2.CHI TIET'!AX39</f>
        <v>#REF!</v>
      </c>
      <c r="L53" s="427" t="e">
        <f>'2.CHI TIET'!AY39</f>
        <v>#REF!</v>
      </c>
      <c r="M53" s="274"/>
      <c r="N53" s="250">
        <v>23</v>
      </c>
      <c r="O53" s="251">
        <v>23</v>
      </c>
    </row>
    <row r="54" spans="1:18" ht="25.5" customHeight="1">
      <c r="A54" s="268"/>
      <c r="B54" s="275" t="s">
        <v>339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305" t="e">
        <f>'2.CHI TIET'!#REF!</f>
        <v>#REF!</v>
      </c>
      <c r="I54" s="271" t="e">
        <f>'2.CHI TIET'!#REF!</f>
        <v>#REF!</v>
      </c>
      <c r="J54" s="271" t="e">
        <f>'2.CHI TIET'!#REF!</f>
        <v>#REF!</v>
      </c>
      <c r="K54" s="271" t="e">
        <f>'2.CHI TIET'!#REF!</f>
        <v>#REF!</v>
      </c>
      <c r="L54" s="417" t="e">
        <f>'2.CHI TIET'!#REF!</f>
        <v>#REF!</v>
      </c>
      <c r="M54" s="270"/>
      <c r="N54" s="250"/>
    </row>
    <row r="55" spans="1:18" ht="25.5" customHeight="1">
      <c r="A55" s="268"/>
      <c r="B55" s="275" t="s">
        <v>346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305" t="e">
        <f>'2.CHI TIET'!#REF!</f>
        <v>#REF!</v>
      </c>
      <c r="I55" s="271" t="e">
        <f>'2.CHI TIET'!#REF!</f>
        <v>#REF!</v>
      </c>
      <c r="J55" s="271" t="e">
        <f>'2.CHI TIET'!#REF!</f>
        <v>#REF!</v>
      </c>
      <c r="K55" s="271" t="e">
        <f>'2.CHI TIET'!#REF!</f>
        <v>#REF!</v>
      </c>
      <c r="L55" s="417" t="e">
        <f>'2.CHI TIET'!#REF!</f>
        <v>#REF!</v>
      </c>
      <c r="M55" s="270"/>
      <c r="N55" s="250"/>
    </row>
    <row r="56" spans="1:18" ht="25.5" customHeight="1">
      <c r="A56" s="268"/>
      <c r="B56" s="276" t="s">
        <v>358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305" t="e">
        <f>'2.CHI TIET'!#REF!</f>
        <v>#REF!</v>
      </c>
      <c r="I56" s="271" t="e">
        <f>'2.CHI TIET'!#REF!</f>
        <v>#REF!</v>
      </c>
      <c r="J56" s="271" t="e">
        <f>'2.CHI TIET'!#REF!</f>
        <v>#REF!</v>
      </c>
      <c r="K56" s="271" t="e">
        <f>'2.CHI TIET'!#REF!</f>
        <v>#REF!</v>
      </c>
      <c r="L56" s="417" t="e">
        <f>'2.CHI TIET'!#REF!</f>
        <v>#REF!</v>
      </c>
      <c r="M56" s="270"/>
      <c r="N56" s="250"/>
    </row>
    <row r="57" spans="1:18" ht="25.5" hidden="1" customHeight="1">
      <c r="A57" s="268">
        <v>7</v>
      </c>
      <c r="B57" s="272" t="s">
        <v>414</v>
      </c>
      <c r="C57" s="273" t="e">
        <f>'2.CHI TIET'!AO28</f>
        <v>#REF!</v>
      </c>
      <c r="D57" s="273" t="e">
        <f>'2.CHI TIET'!AQ28</f>
        <v>#REF!</v>
      </c>
      <c r="E57" s="273" t="e">
        <f>'2.CHI TIET'!AR28</f>
        <v>#REF!</v>
      </c>
      <c r="F57" s="273" t="e">
        <f>'2.CHI TIET'!AS28</f>
        <v>#REF!</v>
      </c>
      <c r="G57" s="273" t="e">
        <f>'2.CHI TIET'!AT28</f>
        <v>#REF!</v>
      </c>
      <c r="H57" s="306" t="e">
        <f>'2.CHI TIET'!AU28</f>
        <v>#REF!</v>
      </c>
      <c r="I57" s="273" t="e">
        <f>'2.CHI TIET'!AV28</f>
        <v>#REF!</v>
      </c>
      <c r="J57" s="273" t="e">
        <f>'2.CHI TIET'!AW28</f>
        <v>#REF!</v>
      </c>
      <c r="K57" s="273" t="e">
        <f>'2.CHI TIET'!AX28</f>
        <v>#REF!</v>
      </c>
      <c r="L57" s="427" t="e">
        <f>'2.CHI TIET'!AY28</f>
        <v>#REF!</v>
      </c>
      <c r="M57" s="274"/>
      <c r="N57" s="250">
        <v>34</v>
      </c>
      <c r="O57" s="251">
        <v>34</v>
      </c>
    </row>
    <row r="58" spans="1:18" ht="25.5" customHeight="1">
      <c r="A58" s="268"/>
      <c r="B58" s="275" t="s">
        <v>335</v>
      </c>
      <c r="C58" s="271" t="e">
        <f>'2.CHI TIET'!#REF!</f>
        <v>#REF!</v>
      </c>
      <c r="D58" s="271" t="e">
        <f>'2.CHI TIET'!#REF!</f>
        <v>#REF!</v>
      </c>
      <c r="E58" s="271" t="e">
        <f>'2.CHI TIET'!#REF!</f>
        <v>#REF!</v>
      </c>
      <c r="F58" s="271" t="e">
        <f>'2.CHI TIET'!#REF!</f>
        <v>#REF!</v>
      </c>
      <c r="G58" s="271" t="e">
        <f>'2.CHI TIET'!#REF!</f>
        <v>#REF!</v>
      </c>
      <c r="H58" s="305" t="e">
        <f>'2.CHI TIET'!#REF!</f>
        <v>#REF!</v>
      </c>
      <c r="I58" s="271" t="e">
        <f>'2.CHI TIET'!#REF!</f>
        <v>#REF!</v>
      </c>
      <c r="J58" s="271" t="e">
        <f>'2.CHI TIET'!#REF!</f>
        <v>#REF!</v>
      </c>
      <c r="K58" s="271" t="e">
        <f>'2.CHI TIET'!#REF!</f>
        <v>#REF!</v>
      </c>
      <c r="L58" s="417" t="e">
        <f>'2.CHI TIET'!#REF!</f>
        <v>#REF!</v>
      </c>
      <c r="M58" s="270"/>
      <c r="N58" s="250"/>
    </row>
    <row r="59" spans="1:18" ht="25.5" hidden="1" customHeight="1">
      <c r="A59" s="268">
        <v>15</v>
      </c>
      <c r="B59" s="272" t="s">
        <v>423</v>
      </c>
      <c r="C59" s="273" t="e">
        <f>'2.CHI TIET'!AO56</f>
        <v>#REF!</v>
      </c>
      <c r="D59" s="273" t="e">
        <f>'2.CHI TIET'!AQ56</f>
        <v>#REF!</v>
      </c>
      <c r="E59" s="273" t="e">
        <f>'2.CHI TIET'!AR56</f>
        <v>#REF!</v>
      </c>
      <c r="F59" s="273" t="e">
        <f>'2.CHI TIET'!AS56</f>
        <v>#REF!</v>
      </c>
      <c r="G59" s="273" t="e">
        <f>'2.CHI TIET'!AT56</f>
        <v>#REF!</v>
      </c>
      <c r="H59" s="306" t="e">
        <f>'2.CHI TIET'!AU56</f>
        <v>#REF!</v>
      </c>
      <c r="I59" s="273" t="e">
        <f>'2.CHI TIET'!AV56</f>
        <v>#REF!</v>
      </c>
      <c r="J59" s="273" t="e">
        <f>'2.CHI TIET'!AW56</f>
        <v>#REF!</v>
      </c>
      <c r="K59" s="273" t="e">
        <f>'2.CHI TIET'!AX56</f>
        <v>#REF!</v>
      </c>
      <c r="L59" s="427" t="e">
        <f>'2.CHI TIET'!AY56</f>
        <v>#REF!</v>
      </c>
      <c r="M59" s="274"/>
      <c r="N59" s="250">
        <v>11</v>
      </c>
      <c r="O59" s="279">
        <v>26</v>
      </c>
      <c r="P59" s="279"/>
      <c r="Q59" s="279"/>
      <c r="R59" s="279"/>
    </row>
    <row r="60" spans="1:18" ht="25.5" customHeight="1">
      <c r="A60" s="268"/>
      <c r="B60" s="275" t="s">
        <v>375</v>
      </c>
      <c r="C60" s="271">
        <f>'2.CHI TIET'!AO73</f>
        <v>0</v>
      </c>
      <c r="D60" s="271">
        <f>'2.CHI TIET'!AQ73</f>
        <v>0</v>
      </c>
      <c r="E60" s="271">
        <f>'2.CHI TIET'!AR73</f>
        <v>0</v>
      </c>
      <c r="F60" s="271">
        <f>'2.CHI TIET'!AS73</f>
        <v>0</v>
      </c>
      <c r="G60" s="271">
        <f>'2.CHI TIET'!AT73</f>
        <v>0</v>
      </c>
      <c r="H60" s="305">
        <f>'2.CHI TIET'!AU73</f>
        <v>0</v>
      </c>
      <c r="I60" s="271">
        <f>'2.CHI TIET'!AV73</f>
        <v>0</v>
      </c>
      <c r="J60" s="271">
        <f>'2.CHI TIET'!AW73</f>
        <v>0</v>
      </c>
      <c r="K60" s="271">
        <f>'2.CHI TIET'!AX73</f>
        <v>0</v>
      </c>
      <c r="L60" s="417">
        <f>'2.CHI TIET'!AY73</f>
        <v>0</v>
      </c>
      <c r="M60" s="270"/>
      <c r="N60" s="250"/>
    </row>
    <row r="61" spans="1:18" ht="25.5" customHeight="1">
      <c r="A61" s="268"/>
      <c r="B61" s="275" t="s">
        <v>336</v>
      </c>
      <c r="C61" s="271" t="e">
        <f>'2.CHI TIET'!#REF!</f>
        <v>#REF!</v>
      </c>
      <c r="D61" s="271" t="e">
        <f>'2.CHI TIET'!#REF!</f>
        <v>#REF!</v>
      </c>
      <c r="E61" s="271" t="e">
        <f>'2.CHI TIET'!#REF!</f>
        <v>#REF!</v>
      </c>
      <c r="F61" s="271" t="e">
        <f>'2.CHI TIET'!#REF!</f>
        <v>#REF!</v>
      </c>
      <c r="G61" s="271" t="e">
        <f>'2.CHI TIET'!#REF!</f>
        <v>#REF!</v>
      </c>
      <c r="H61" s="305" t="e">
        <f>'2.CHI TIET'!#REF!</f>
        <v>#REF!</v>
      </c>
      <c r="I61" s="271" t="e">
        <f>'2.CHI TIET'!#REF!</f>
        <v>#REF!</v>
      </c>
      <c r="J61" s="271" t="e">
        <f>'2.CHI TIET'!#REF!</f>
        <v>#REF!</v>
      </c>
      <c r="K61" s="271" t="e">
        <f>'2.CHI TIET'!#REF!</f>
        <v>#REF!</v>
      </c>
      <c r="L61" s="417" t="e">
        <f>'2.CHI TIET'!#REF!</f>
        <v>#REF!</v>
      </c>
      <c r="M61" s="270"/>
      <c r="N61" s="250"/>
    </row>
    <row r="62" spans="1:18" ht="25.5" customHeight="1">
      <c r="A62" s="268"/>
      <c r="B62" s="275" t="s">
        <v>380</v>
      </c>
      <c r="C62" s="271" t="e">
        <f>'2.CHI TIET'!#REF!</f>
        <v>#REF!</v>
      </c>
      <c r="D62" s="271" t="e">
        <f>'2.CHI TIET'!#REF!</f>
        <v>#REF!</v>
      </c>
      <c r="E62" s="271" t="e">
        <f>'2.CHI TIET'!#REF!</f>
        <v>#REF!</v>
      </c>
      <c r="F62" s="271" t="e">
        <f>'2.CHI TIET'!#REF!</f>
        <v>#REF!</v>
      </c>
      <c r="G62" s="271" t="e">
        <f>'2.CHI TIET'!#REF!</f>
        <v>#REF!</v>
      </c>
      <c r="H62" s="305" t="e">
        <f>'2.CHI TIET'!#REF!</f>
        <v>#REF!</v>
      </c>
      <c r="I62" s="271" t="e">
        <f>'2.CHI TIET'!#REF!</f>
        <v>#REF!</v>
      </c>
      <c r="J62" s="271" t="e">
        <f>'2.CHI TIET'!#REF!</f>
        <v>#REF!</v>
      </c>
      <c r="K62" s="271" t="e">
        <f>'2.CHI TIET'!#REF!</f>
        <v>#REF!</v>
      </c>
      <c r="L62" s="417" t="e">
        <f>'2.CHI TIET'!#REF!</f>
        <v>#REF!</v>
      </c>
      <c r="M62" s="270"/>
      <c r="N62" s="250"/>
    </row>
    <row r="63" spans="1:18" ht="25.5" customHeight="1">
      <c r="A63" s="268"/>
      <c r="B63" s="275" t="s">
        <v>456</v>
      </c>
      <c r="C63" s="271" t="e">
        <f>'2.CHI TIET'!AO58</f>
        <v>#REF!</v>
      </c>
      <c r="D63" s="271" t="e">
        <f>'2.CHI TIET'!AQ58</f>
        <v>#REF!</v>
      </c>
      <c r="E63" s="271" t="e">
        <f>'2.CHI TIET'!AR58</f>
        <v>#REF!</v>
      </c>
      <c r="F63" s="271" t="e">
        <f>'2.CHI TIET'!AS58</f>
        <v>#REF!</v>
      </c>
      <c r="G63" s="271" t="e">
        <f>'2.CHI TIET'!AT58</f>
        <v>#REF!</v>
      </c>
      <c r="H63" s="305" t="e">
        <f>'2.CHI TIET'!AU58</f>
        <v>#REF!</v>
      </c>
      <c r="I63" s="271" t="e">
        <f>'2.CHI TIET'!AV58</f>
        <v>#REF!</v>
      </c>
      <c r="J63" s="271" t="e">
        <f>'2.CHI TIET'!AW58</f>
        <v>#REF!</v>
      </c>
      <c r="K63" s="271" t="e">
        <f>'2.CHI TIET'!AX58</f>
        <v>#REF!</v>
      </c>
      <c r="L63" s="417" t="e">
        <f>'2.CHI TIET'!AY58</f>
        <v>#REF!</v>
      </c>
      <c r="M63" s="270"/>
      <c r="N63" s="250"/>
    </row>
    <row r="64" spans="1:18" ht="25.5" hidden="1" customHeight="1">
      <c r="A64" s="268">
        <v>18</v>
      </c>
      <c r="B64" s="272" t="s">
        <v>426</v>
      </c>
      <c r="C64" s="273" t="e">
        <f>'2.CHI TIET'!AO80</f>
        <v>#REF!</v>
      </c>
      <c r="D64" s="273" t="e">
        <f>'2.CHI TIET'!AQ80</f>
        <v>#REF!</v>
      </c>
      <c r="E64" s="273" t="e">
        <f>'2.CHI TIET'!AR80</f>
        <v>#REF!</v>
      </c>
      <c r="F64" s="273" t="e">
        <f>'2.CHI TIET'!AS80</f>
        <v>#REF!</v>
      </c>
      <c r="G64" s="273" t="e">
        <f>'2.CHI TIET'!AT80</f>
        <v>#REF!</v>
      </c>
      <c r="H64" s="306" t="e">
        <f>'2.CHI TIET'!AU80</f>
        <v>#REF!</v>
      </c>
      <c r="I64" s="273" t="e">
        <f>'2.CHI TIET'!AV80</f>
        <v>#REF!</v>
      </c>
      <c r="J64" s="273" t="e">
        <f>'2.CHI TIET'!AW80</f>
        <v>#REF!</v>
      </c>
      <c r="K64" s="273" t="e">
        <f>'2.CHI TIET'!AX80</f>
        <v>#REF!</v>
      </c>
      <c r="L64" s="427" t="e">
        <f>'2.CHI TIET'!AY80</f>
        <v>#REF!</v>
      </c>
      <c r="M64" s="274"/>
      <c r="N64" s="250">
        <v>7</v>
      </c>
      <c r="O64" s="251">
        <v>9</v>
      </c>
    </row>
    <row r="65" spans="1:18" ht="25.5" customHeight="1">
      <c r="A65" s="268"/>
      <c r="B65" s="275" t="s">
        <v>438</v>
      </c>
      <c r="C65" s="271" t="e">
        <f>'2.CHI TIET'!AO48</f>
        <v>#REF!</v>
      </c>
      <c r="D65" s="271" t="e">
        <f>'2.CHI TIET'!AQ48</f>
        <v>#REF!</v>
      </c>
      <c r="E65" s="271" t="e">
        <f>'2.CHI TIET'!AR48</f>
        <v>#REF!</v>
      </c>
      <c r="F65" s="271" t="e">
        <f>'2.CHI TIET'!AS48</f>
        <v>#REF!</v>
      </c>
      <c r="G65" s="271" t="e">
        <f>'2.CHI TIET'!AT48</f>
        <v>#REF!</v>
      </c>
      <c r="H65" s="305" t="e">
        <f>'2.CHI TIET'!AU48</f>
        <v>#REF!</v>
      </c>
      <c r="I65" s="271" t="e">
        <f>'2.CHI TIET'!AV48</f>
        <v>#REF!</v>
      </c>
      <c r="J65" s="271" t="e">
        <f>'2.CHI TIET'!AW48</f>
        <v>#REF!</v>
      </c>
      <c r="K65" s="271" t="e">
        <f>'2.CHI TIET'!AX48</f>
        <v>#REF!</v>
      </c>
      <c r="L65" s="417" t="e">
        <f>'2.CHI TIET'!AY48</f>
        <v>#REF!</v>
      </c>
      <c r="M65" s="270"/>
      <c r="N65" s="250"/>
    </row>
    <row r="66" spans="1:18" ht="25.5" customHeight="1">
      <c r="A66" s="268"/>
      <c r="B66" s="275" t="s">
        <v>377</v>
      </c>
      <c r="C66" s="271" t="e">
        <f>'2.CHI TIET'!#REF!</f>
        <v>#REF!</v>
      </c>
      <c r="D66" s="271" t="e">
        <f>'2.CHI TIET'!#REF!</f>
        <v>#REF!</v>
      </c>
      <c r="E66" s="271" t="e">
        <f>'2.CHI TIET'!#REF!</f>
        <v>#REF!</v>
      </c>
      <c r="F66" s="271" t="e">
        <f>'2.CHI TIET'!#REF!</f>
        <v>#REF!</v>
      </c>
      <c r="G66" s="271" t="e">
        <f>'2.CHI TIET'!#REF!</f>
        <v>#REF!</v>
      </c>
      <c r="H66" s="305" t="e">
        <f>'2.CHI TIET'!#REF!</f>
        <v>#REF!</v>
      </c>
      <c r="I66" s="271" t="e">
        <f>'2.CHI TIET'!#REF!</f>
        <v>#REF!</v>
      </c>
      <c r="J66" s="271" t="e">
        <f>'2.CHI TIET'!#REF!</f>
        <v>#REF!</v>
      </c>
      <c r="K66" s="271" t="e">
        <f>'2.CHI TIET'!#REF!</f>
        <v>#REF!</v>
      </c>
      <c r="L66" s="417" t="e">
        <f>'2.CHI TIET'!#REF!</f>
        <v>#REF!</v>
      </c>
      <c r="M66" s="270"/>
      <c r="N66" s="250"/>
    </row>
    <row r="67" spans="1:18" ht="25.5" hidden="1" customHeight="1">
      <c r="A67" s="268">
        <v>16</v>
      </c>
      <c r="B67" s="272" t="s">
        <v>424</v>
      </c>
      <c r="C67" s="273" t="e">
        <f>'2.CHI TIET'!AO57</f>
        <v>#REF!</v>
      </c>
      <c r="D67" s="273" t="e">
        <f>'2.CHI TIET'!AQ57</f>
        <v>#REF!</v>
      </c>
      <c r="E67" s="273" t="e">
        <f>'2.CHI TIET'!AR57</f>
        <v>#REF!</v>
      </c>
      <c r="F67" s="273" t="e">
        <f>'2.CHI TIET'!AS57</f>
        <v>#REF!</v>
      </c>
      <c r="G67" s="273" t="e">
        <f>'2.CHI TIET'!AT57</f>
        <v>#REF!</v>
      </c>
      <c r="H67" s="306" t="e">
        <f>'2.CHI TIET'!AU57</f>
        <v>#REF!</v>
      </c>
      <c r="I67" s="273" t="e">
        <f>'2.CHI TIET'!AV57</f>
        <v>#REF!</v>
      </c>
      <c r="J67" s="273" t="e">
        <f>'2.CHI TIET'!AW57</f>
        <v>#REF!</v>
      </c>
      <c r="K67" s="273" t="e">
        <f>'2.CHI TIET'!AX57</f>
        <v>#REF!</v>
      </c>
      <c r="L67" s="427" t="e">
        <f>'2.CHI TIET'!AY57</f>
        <v>#REF!</v>
      </c>
      <c r="M67" s="350"/>
      <c r="N67" s="250">
        <v>31</v>
      </c>
      <c r="O67" s="279">
        <v>39</v>
      </c>
      <c r="P67" s="279"/>
    </row>
    <row r="68" spans="1:18" ht="25.5" customHeight="1">
      <c r="A68" s="280"/>
      <c r="B68" s="275" t="s">
        <v>455</v>
      </c>
      <c r="C68" s="271" t="e">
        <f>'2.CHI TIET'!#REF!</f>
        <v>#REF!</v>
      </c>
      <c r="D68" s="271" t="e">
        <f>'2.CHI TIET'!#REF!</f>
        <v>#REF!</v>
      </c>
      <c r="E68" s="271" t="e">
        <f>'2.CHI TIET'!#REF!</f>
        <v>#REF!</v>
      </c>
      <c r="F68" s="271" t="e">
        <f>'2.CHI TIET'!#REF!</f>
        <v>#REF!</v>
      </c>
      <c r="G68" s="271" t="e">
        <f>'2.CHI TIET'!#REF!</f>
        <v>#REF!</v>
      </c>
      <c r="H68" s="305" t="e">
        <f>'2.CHI TIET'!#REF!</f>
        <v>#REF!</v>
      </c>
      <c r="I68" s="271" t="e">
        <f>'2.CHI TIET'!#REF!</f>
        <v>#REF!</v>
      </c>
      <c r="J68" s="271" t="e">
        <f>'2.CHI TIET'!#REF!</f>
        <v>#REF!</v>
      </c>
      <c r="K68" s="271" t="e">
        <f>'2.CHI TIET'!#REF!</f>
        <v>#REF!</v>
      </c>
      <c r="L68" s="417" t="e">
        <f>'2.CHI TIET'!#REF!</f>
        <v>#REF!</v>
      </c>
      <c r="M68" s="270" t="s">
        <v>470</v>
      </c>
      <c r="N68" s="283"/>
      <c r="O68" s="284"/>
      <c r="P68" s="284"/>
      <c r="Q68" s="284"/>
      <c r="R68" s="284"/>
    </row>
    <row r="69" spans="1:18" ht="25.5" hidden="1" customHeight="1">
      <c r="A69" s="268">
        <v>3</v>
      </c>
      <c r="B69" s="272" t="s">
        <v>410</v>
      </c>
      <c r="C69" s="273" t="e">
        <f>'2.CHI TIET'!AO18</f>
        <v>#REF!</v>
      </c>
      <c r="D69" s="273" t="e">
        <f>'2.CHI TIET'!AQ18</f>
        <v>#REF!</v>
      </c>
      <c r="E69" s="273" t="e">
        <f>'2.CHI TIET'!AR18</f>
        <v>#REF!</v>
      </c>
      <c r="F69" s="273" t="e">
        <f>'2.CHI TIET'!AS18</f>
        <v>#REF!</v>
      </c>
      <c r="G69" s="273" t="e">
        <f>'2.CHI TIET'!AT18</f>
        <v>#REF!</v>
      </c>
      <c r="H69" s="306" t="e">
        <f>'2.CHI TIET'!AU18</f>
        <v>#REF!</v>
      </c>
      <c r="I69" s="273" t="e">
        <f>'2.CHI TIET'!AV18</f>
        <v>#REF!</v>
      </c>
      <c r="J69" s="273" t="e">
        <f>'2.CHI TIET'!AW18</f>
        <v>#REF!</v>
      </c>
      <c r="K69" s="273" t="e">
        <f>'2.CHI TIET'!AX18</f>
        <v>#REF!</v>
      </c>
      <c r="L69" s="427" t="e">
        <f>'2.CHI TIET'!AY18</f>
        <v>#REF!</v>
      </c>
      <c r="M69" s="274"/>
      <c r="N69" s="250">
        <v>20</v>
      </c>
      <c r="O69" s="251">
        <v>21</v>
      </c>
    </row>
    <row r="70" spans="1:18" ht="25.5" customHeight="1">
      <c r="A70" s="268"/>
      <c r="B70" s="275" t="s">
        <v>365</v>
      </c>
      <c r="C70" s="271" t="e">
        <f>'2.CHI TIET'!#REF!</f>
        <v>#REF!</v>
      </c>
      <c r="D70" s="271" t="e">
        <f>'2.CHI TIET'!#REF!</f>
        <v>#REF!</v>
      </c>
      <c r="E70" s="271" t="e">
        <f>'2.CHI TIET'!#REF!</f>
        <v>#REF!</v>
      </c>
      <c r="F70" s="271" t="e">
        <f>'2.CHI TIET'!#REF!</f>
        <v>#REF!</v>
      </c>
      <c r="G70" s="271" t="e">
        <f>'2.CHI TIET'!#REF!</f>
        <v>#REF!</v>
      </c>
      <c r="H70" s="305" t="e">
        <f>'2.CHI TIET'!#REF!</f>
        <v>#REF!</v>
      </c>
      <c r="I70" s="271" t="e">
        <f>'2.CHI TIET'!#REF!</f>
        <v>#REF!</v>
      </c>
      <c r="J70" s="271" t="e">
        <f>'2.CHI TIET'!#REF!</f>
        <v>#REF!</v>
      </c>
      <c r="K70" s="271" t="e">
        <f>'2.CHI TIET'!#REF!</f>
        <v>#REF!</v>
      </c>
      <c r="L70" s="417" t="e">
        <f>'2.CHI TIET'!#REF!</f>
        <v>#REF!</v>
      </c>
      <c r="M70" s="270"/>
      <c r="N70" s="250"/>
    </row>
    <row r="71" spans="1:18" ht="25.5" customHeight="1">
      <c r="A71" s="268"/>
      <c r="B71" s="275" t="s">
        <v>441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271" t="e">
        <f>'2.CHI TIET'!#REF!</f>
        <v>#REF!</v>
      </c>
      <c r="K71" s="271" t="e">
        <f>'2.CHI TIET'!#REF!</f>
        <v>#REF!</v>
      </c>
      <c r="L71" s="417" t="e">
        <f>'2.CHI TIET'!#REF!</f>
        <v>#REF!</v>
      </c>
      <c r="M71" s="270"/>
      <c r="N71" s="250"/>
    </row>
    <row r="72" spans="1:18" ht="25.5" customHeight="1">
      <c r="A72" s="268"/>
      <c r="B72" s="275" t="s">
        <v>444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271" t="e">
        <f>'2.CHI TIET'!#REF!</f>
        <v>#REF!</v>
      </c>
      <c r="K72" s="271" t="e">
        <f>'2.CHI TIET'!#REF!</f>
        <v>#REF!</v>
      </c>
      <c r="L72" s="417" t="e">
        <f>'2.CHI TIET'!#REF!</f>
        <v>#REF!</v>
      </c>
      <c r="M72" s="270" t="s">
        <v>470</v>
      </c>
      <c r="N72" s="250"/>
    </row>
    <row r="73" spans="1:18" ht="25.5" customHeight="1">
      <c r="A73" s="268"/>
      <c r="B73" s="275" t="s">
        <v>344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271" t="e">
        <f>'2.CHI TIET'!#REF!</f>
        <v>#REF!</v>
      </c>
      <c r="K73" s="271" t="e">
        <f>'2.CHI TIET'!#REF!</f>
        <v>#REF!</v>
      </c>
      <c r="L73" s="417" t="e">
        <f>'2.CHI TIET'!#REF!</f>
        <v>#REF!</v>
      </c>
      <c r="M73" s="270"/>
      <c r="N73" s="250"/>
    </row>
    <row r="74" spans="1:18" ht="25.5" customHeight="1">
      <c r="A74" s="268"/>
      <c r="B74" s="275" t="s">
        <v>337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271" t="e">
        <f>'2.CHI TIET'!#REF!</f>
        <v>#REF!</v>
      </c>
      <c r="K74" s="271" t="e">
        <f>'2.CHI TIET'!#REF!</f>
        <v>#REF!</v>
      </c>
      <c r="L74" s="417" t="e">
        <f>'2.CHI TIET'!#REF!</f>
        <v>#REF!</v>
      </c>
      <c r="M74" s="270"/>
      <c r="N74" s="250"/>
    </row>
    <row r="75" spans="1:18" ht="25.5" customHeight="1">
      <c r="A75" s="268"/>
      <c r="B75" s="276" t="s">
        <v>345</v>
      </c>
      <c r="C75" s="271" t="e">
        <f>'2.CHI TIET'!AO22</f>
        <v>#REF!</v>
      </c>
      <c r="D75" s="271" t="e">
        <f>'2.CHI TIET'!AQ22</f>
        <v>#REF!</v>
      </c>
      <c r="E75" s="271" t="e">
        <f>'2.CHI TIET'!AR22</f>
        <v>#REF!</v>
      </c>
      <c r="F75" s="271" t="e">
        <f>'2.CHI TIET'!AS22</f>
        <v>#REF!</v>
      </c>
      <c r="G75" s="271" t="e">
        <f>'2.CHI TIET'!AT22</f>
        <v>#REF!</v>
      </c>
      <c r="H75" s="305" t="e">
        <f>'2.CHI TIET'!AU22</f>
        <v>#REF!</v>
      </c>
      <c r="I75" s="271" t="e">
        <f>'2.CHI TIET'!AV22</f>
        <v>#REF!</v>
      </c>
      <c r="J75" s="271" t="e">
        <f>'2.CHI TIET'!AW22</f>
        <v>#REF!</v>
      </c>
      <c r="K75" s="271" t="e">
        <f>'2.CHI TIET'!AX22</f>
        <v>#REF!</v>
      </c>
      <c r="L75" s="417" t="e">
        <f>'2.CHI TIET'!AY22</f>
        <v>#REF!</v>
      </c>
      <c r="M75" s="270"/>
      <c r="N75" s="250"/>
    </row>
    <row r="76" spans="1:18" ht="25.5" hidden="1" customHeight="1">
      <c r="A76" s="268">
        <v>5</v>
      </c>
      <c r="B76" s="272" t="s">
        <v>412</v>
      </c>
      <c r="C76" s="273" t="e">
        <f>'2.CHI TIET'!AO20</f>
        <v>#REF!</v>
      </c>
      <c r="D76" s="273" t="e">
        <f>'2.CHI TIET'!AQ20</f>
        <v>#REF!</v>
      </c>
      <c r="E76" s="273" t="e">
        <f>'2.CHI TIET'!AR20</f>
        <v>#REF!</v>
      </c>
      <c r="F76" s="273" t="e">
        <f>'2.CHI TIET'!AS20</f>
        <v>#REF!</v>
      </c>
      <c r="G76" s="273" t="e">
        <f>'2.CHI TIET'!AT20</f>
        <v>#REF!</v>
      </c>
      <c r="H76" s="371" t="e">
        <f>'2.CHI TIET'!AU20</f>
        <v>#REF!</v>
      </c>
      <c r="I76" s="372" t="e">
        <f>'2.CHI TIET'!AV20</f>
        <v>#REF!</v>
      </c>
      <c r="J76" s="372" t="e">
        <f>'2.CHI TIET'!AW20</f>
        <v>#REF!</v>
      </c>
      <c r="K76" s="446" t="e">
        <f>'2.CHI TIET'!AX20</f>
        <v>#REF!</v>
      </c>
      <c r="L76" s="372" t="e">
        <f>'2.CHI TIET'!AY20</f>
        <v>#REF!</v>
      </c>
      <c r="M76" s="274"/>
      <c r="N76" s="250">
        <v>20</v>
      </c>
      <c r="O76" s="251">
        <v>22</v>
      </c>
    </row>
    <row r="77" spans="1:18" ht="25.5" customHeight="1">
      <c r="A77" s="268"/>
      <c r="B77" s="275" t="s">
        <v>370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271" t="e">
        <f>'2.CHI TIET'!#REF!</f>
        <v>#REF!</v>
      </c>
      <c r="K77" s="271" t="e">
        <f>'2.CHI TIET'!#REF!</f>
        <v>#REF!</v>
      </c>
      <c r="L77" s="417" t="e">
        <f>'2.CHI TIET'!#REF!</f>
        <v>#REF!</v>
      </c>
      <c r="M77" s="270" t="s">
        <v>470</v>
      </c>
      <c r="N77" s="250"/>
    </row>
    <row r="78" spans="1:18" ht="25.5" customHeight="1">
      <c r="A78" s="268"/>
      <c r="B78" s="275" t="s">
        <v>359</v>
      </c>
      <c r="C78" s="271" t="e">
        <f>'2.CHI TIET'!#REF!</f>
        <v>#REF!</v>
      </c>
      <c r="D78" s="271" t="e">
        <f>'2.CHI TIET'!#REF!</f>
        <v>#REF!</v>
      </c>
      <c r="E78" s="271" t="e">
        <f>'2.CHI TIET'!#REF!</f>
        <v>#REF!</v>
      </c>
      <c r="F78" s="271" t="e">
        <f>'2.CHI TIET'!#REF!</f>
        <v>#REF!</v>
      </c>
      <c r="G78" s="271" t="e">
        <f>'2.CHI TIET'!#REF!</f>
        <v>#REF!</v>
      </c>
      <c r="H78" s="307" t="e">
        <f>'2.CHI TIET'!#REF!</f>
        <v>#REF!</v>
      </c>
      <c r="I78" s="278" t="e">
        <f>'2.CHI TIET'!#REF!</f>
        <v>#REF!</v>
      </c>
      <c r="J78" s="278" t="e">
        <f>'2.CHI TIET'!#REF!</f>
        <v>#REF!</v>
      </c>
      <c r="K78" s="413" t="e">
        <f>'2.CHI TIET'!#REF!</f>
        <v>#REF!</v>
      </c>
      <c r="L78" s="278" t="e">
        <f>'2.CHI TIET'!#REF!</f>
        <v>#REF!</v>
      </c>
      <c r="M78" s="270"/>
      <c r="N78" s="250"/>
    </row>
    <row r="79" spans="1:18" s="284" customFormat="1" ht="25.5" customHeight="1">
      <c r="A79" s="268"/>
      <c r="B79" s="275" t="s">
        <v>433</v>
      </c>
      <c r="C79" s="271" t="e">
        <f>'2.CHI TIET'!#REF!</f>
        <v>#REF!</v>
      </c>
      <c r="D79" s="271" t="e">
        <f>'2.CHI TIET'!#REF!</f>
        <v>#REF!</v>
      </c>
      <c r="E79" s="271" t="e">
        <f>'2.CHI TIET'!#REF!</f>
        <v>#REF!</v>
      </c>
      <c r="F79" s="271" t="e">
        <f>'2.CHI TIET'!#REF!</f>
        <v>#REF!</v>
      </c>
      <c r="G79" s="271" t="e">
        <f>'2.CHI TIET'!#REF!</f>
        <v>#REF!</v>
      </c>
      <c r="H79" s="307" t="e">
        <f>'2.CHI TIET'!#REF!</f>
        <v>#REF!</v>
      </c>
      <c r="I79" s="278" t="e">
        <f>'2.CHI TIET'!#REF!</f>
        <v>#REF!</v>
      </c>
      <c r="J79" s="278" t="e">
        <f>'2.CHI TIET'!#REF!</f>
        <v>#REF!</v>
      </c>
      <c r="K79" s="413" t="e">
        <f>'2.CHI TIET'!#REF!</f>
        <v>#REF!</v>
      </c>
      <c r="L79" s="278" t="e">
        <f>'2.CHI TIET'!#REF!</f>
        <v>#REF!</v>
      </c>
      <c r="M79" s="270"/>
      <c r="N79" s="250"/>
      <c r="O79" s="251"/>
      <c r="P79" s="251"/>
      <c r="Q79" s="251"/>
      <c r="R79" s="251"/>
    </row>
    <row r="80" spans="1:18" s="284" customFormat="1" ht="25.5" customHeight="1">
      <c r="A80" s="268"/>
      <c r="B80" s="275" t="s">
        <v>338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305" t="e">
        <f>'2.CHI TIET'!#REF!</f>
        <v>#REF!</v>
      </c>
      <c r="I80" s="271" t="e">
        <f>'2.CHI TIET'!#REF!</f>
        <v>#REF!</v>
      </c>
      <c r="J80" s="271" t="e">
        <f>'2.CHI TIET'!#REF!</f>
        <v>#REF!</v>
      </c>
      <c r="K80" s="271" t="e">
        <f>'2.CHI TIET'!#REF!</f>
        <v>#REF!</v>
      </c>
      <c r="L80" s="417" t="e">
        <f>'2.CHI TIET'!#REF!</f>
        <v>#REF!</v>
      </c>
      <c r="M80" s="270"/>
      <c r="N80" s="250"/>
      <c r="O80" s="251"/>
      <c r="P80" s="251"/>
      <c r="Q80" s="251"/>
      <c r="R80" s="251"/>
    </row>
    <row r="81" spans="1:18" s="284" customFormat="1" ht="25.5" customHeight="1">
      <c r="A81" s="268"/>
      <c r="B81" s="275" t="s">
        <v>347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305" t="e">
        <f>'2.CHI TIET'!#REF!</f>
        <v>#REF!</v>
      </c>
      <c r="I81" s="271" t="e">
        <f>'2.CHI TIET'!#REF!</f>
        <v>#REF!</v>
      </c>
      <c r="J81" s="271" t="e">
        <f>'2.CHI TIET'!#REF!</f>
        <v>#REF!</v>
      </c>
      <c r="K81" s="271" t="e">
        <f>'2.CHI TIET'!#REF!</f>
        <v>#REF!</v>
      </c>
      <c r="L81" s="417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customHeight="1">
      <c r="A82" s="280"/>
      <c r="B82" s="275" t="s">
        <v>467</v>
      </c>
      <c r="C82" s="271" t="e">
        <f>'2.CHI TIET'!#REF!</f>
        <v>#REF!</v>
      </c>
      <c r="D82" s="271" t="e">
        <f>'2.CHI TIET'!#REF!</f>
        <v>#REF!</v>
      </c>
      <c r="E82" s="271" t="e">
        <f>'2.CHI TIET'!#REF!</f>
        <v>#REF!</v>
      </c>
      <c r="F82" s="271" t="e">
        <f>'2.CHI TIET'!#REF!</f>
        <v>#REF!</v>
      </c>
      <c r="G82" s="271" t="e">
        <f>'2.CHI TIET'!#REF!</f>
        <v>#REF!</v>
      </c>
      <c r="H82" s="307" t="e">
        <f>'2.CHI TIET'!#REF!</f>
        <v>#REF!</v>
      </c>
      <c r="I82" s="278" t="e">
        <f>'2.CHI TIET'!#REF!</f>
        <v>#REF!</v>
      </c>
      <c r="J82" s="278" t="e">
        <f>'2.CHI TIET'!#REF!</f>
        <v>#REF!</v>
      </c>
      <c r="K82" s="413" t="e">
        <f>'2.CHI TIET'!#REF!</f>
        <v>#REF!</v>
      </c>
      <c r="L82" s="278" t="e">
        <f>'2.CHI TIET'!#REF!</f>
        <v>#REF!</v>
      </c>
      <c r="M82" s="270" t="s">
        <v>470</v>
      </c>
      <c r="N82" s="283"/>
    </row>
    <row r="83" spans="1:18" s="284" customFormat="1" ht="25.5" customHeight="1">
      <c r="A83" s="268"/>
      <c r="B83" s="275" t="s">
        <v>373</v>
      </c>
      <c r="C83" s="271" t="e">
        <f>'2.CHI TIET'!AO65</f>
        <v>#REF!</v>
      </c>
      <c r="D83" s="271" t="e">
        <f>'2.CHI TIET'!AQ65</f>
        <v>#REF!</v>
      </c>
      <c r="E83" s="271" t="e">
        <f>'2.CHI TIET'!AR65</f>
        <v>#REF!</v>
      </c>
      <c r="F83" s="271" t="e">
        <f>'2.CHI TIET'!AS65</f>
        <v>#REF!</v>
      </c>
      <c r="G83" s="271" t="e">
        <f>'2.CHI TIET'!AT65</f>
        <v>#REF!</v>
      </c>
      <c r="H83" s="307" t="e">
        <f>'2.CHI TIET'!AU65</f>
        <v>#REF!</v>
      </c>
      <c r="I83" s="278" t="e">
        <f>'2.CHI TIET'!AV65</f>
        <v>#REF!</v>
      </c>
      <c r="J83" s="278" t="e">
        <f>'2.CHI TIET'!AW65</f>
        <v>#REF!</v>
      </c>
      <c r="K83" s="413" t="e">
        <f>'2.CHI TIET'!AX65</f>
        <v>#REF!</v>
      </c>
      <c r="L83" s="278" t="e">
        <f>'2.CHI TIET'!AY65</f>
        <v>#REF!</v>
      </c>
      <c r="M83" s="270"/>
      <c r="N83" s="250"/>
      <c r="O83" s="251"/>
      <c r="P83" s="251"/>
      <c r="Q83" s="251"/>
      <c r="R83" s="251"/>
    </row>
    <row r="84" spans="1:18" s="284" customFormat="1" ht="25.5" customHeight="1">
      <c r="A84" s="268"/>
      <c r="B84" s="275" t="s">
        <v>434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278" t="e">
        <f>'2.CHI TIET'!#REF!</f>
        <v>#REF!</v>
      </c>
      <c r="J84" s="278" t="e">
        <f>'2.CHI TIET'!#REF!</f>
        <v>#REF!</v>
      </c>
      <c r="K84" s="413" t="e">
        <f>'2.CHI TIET'!#REF!</f>
        <v>#REF!</v>
      </c>
      <c r="L84" s="278" t="e">
        <f>'2.CHI TIET'!#REF!</f>
        <v>#REF!</v>
      </c>
      <c r="M84" s="270"/>
      <c r="N84" s="250"/>
      <c r="O84" s="251"/>
      <c r="P84" s="251"/>
      <c r="Q84" s="251"/>
      <c r="R84" s="251"/>
    </row>
    <row r="85" spans="1:18" s="284" customFormat="1" ht="25.5" customHeight="1">
      <c r="A85" s="280"/>
      <c r="B85" s="275" t="s">
        <v>449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307" t="e">
        <f>'2.CHI TIET'!#REF!</f>
        <v>#REF!</v>
      </c>
      <c r="I85" s="278" t="e">
        <f>'2.CHI TIET'!#REF!</f>
        <v>#REF!</v>
      </c>
      <c r="J85" s="278" t="e">
        <f>'2.CHI TIET'!#REF!</f>
        <v>#REF!</v>
      </c>
      <c r="K85" s="413" t="e">
        <f>'2.CHI TIET'!#REF!</f>
        <v>#REF!</v>
      </c>
      <c r="L85" s="278" t="e">
        <f>'2.CHI TIET'!#REF!</f>
        <v>#REF!</v>
      </c>
      <c r="M85" s="270"/>
      <c r="N85" s="283"/>
    </row>
    <row r="86" spans="1:18" s="284" customFormat="1" ht="25.5" hidden="1" customHeight="1">
      <c r="A86" s="268">
        <v>6</v>
      </c>
      <c r="B86" s="272" t="s">
        <v>413</v>
      </c>
      <c r="C86" s="273" t="e">
        <f>'2.CHI TIET'!AO27</f>
        <v>#REF!</v>
      </c>
      <c r="D86" s="273" t="e">
        <f>'2.CHI TIET'!AQ27</f>
        <v>#REF!</v>
      </c>
      <c r="E86" s="273" t="e">
        <f>'2.CHI TIET'!AR27</f>
        <v>#REF!</v>
      </c>
      <c r="F86" s="273" t="e">
        <f>'2.CHI TIET'!AS27</f>
        <v>#REF!</v>
      </c>
      <c r="G86" s="273" t="e">
        <f>'2.CHI TIET'!AT27</f>
        <v>#REF!</v>
      </c>
      <c r="H86" s="306" t="e">
        <f>'2.CHI TIET'!AU27</f>
        <v>#REF!</v>
      </c>
      <c r="I86" s="273" t="e">
        <f>'2.CHI TIET'!AV27</f>
        <v>#REF!</v>
      </c>
      <c r="J86" s="273" t="e">
        <f>'2.CHI TIET'!AW27</f>
        <v>#REF!</v>
      </c>
      <c r="K86" s="273" t="e">
        <f>'2.CHI TIET'!AX27</f>
        <v>#REF!</v>
      </c>
      <c r="L86" s="427" t="e">
        <f>'2.CHI TIET'!AY27</f>
        <v>#REF!</v>
      </c>
      <c r="M86" s="274"/>
      <c r="N86" s="250">
        <v>7</v>
      </c>
      <c r="O86" s="251">
        <v>6</v>
      </c>
      <c r="P86" s="251"/>
      <c r="Q86" s="251"/>
      <c r="R86" s="251"/>
    </row>
    <row r="87" spans="1:18" s="284" customFormat="1" ht="25.5" customHeight="1">
      <c r="A87" s="268"/>
      <c r="B87" s="276" t="s">
        <v>457</v>
      </c>
      <c r="C87" s="271" t="e">
        <f>'2.CHI TIET'!AO66</f>
        <v>#REF!</v>
      </c>
      <c r="D87" s="271" t="e">
        <f>'2.CHI TIET'!AQ66</f>
        <v>#REF!</v>
      </c>
      <c r="E87" s="271" t="e">
        <f>'2.CHI TIET'!AR66</f>
        <v>#REF!</v>
      </c>
      <c r="F87" s="271" t="e">
        <f>'2.CHI TIET'!AS66</f>
        <v>#REF!</v>
      </c>
      <c r="G87" s="271" t="e">
        <f>'2.CHI TIET'!AT66</f>
        <v>#REF!</v>
      </c>
      <c r="H87" s="305" t="e">
        <f>'2.CHI TIET'!AU66</f>
        <v>#REF!</v>
      </c>
      <c r="I87" s="271" t="e">
        <f>'2.CHI TIET'!AV66</f>
        <v>#REF!</v>
      </c>
      <c r="J87" s="271" t="e">
        <f>'2.CHI TIET'!AW66</f>
        <v>#REF!</v>
      </c>
      <c r="K87" s="271" t="e">
        <f>'2.CHI TIET'!AX66</f>
        <v>#REF!</v>
      </c>
      <c r="L87" s="417" t="e">
        <f>'2.CHI TIET'!AY66</f>
        <v>#REF!</v>
      </c>
      <c r="M87" s="270"/>
      <c r="N87" s="250"/>
      <c r="O87" s="251"/>
      <c r="P87" s="251"/>
      <c r="Q87" s="251"/>
      <c r="R87" s="251"/>
    </row>
    <row r="88" spans="1:18" s="284" customFormat="1" ht="25.5" hidden="1" customHeight="1">
      <c r="A88" s="268">
        <v>9</v>
      </c>
      <c r="B88" s="272" t="s">
        <v>416</v>
      </c>
      <c r="C88" s="273" t="e">
        <f>'2.CHI TIET'!AO38</f>
        <v>#REF!</v>
      </c>
      <c r="D88" s="273" t="e">
        <f>'2.CHI TIET'!AQ38</f>
        <v>#REF!</v>
      </c>
      <c r="E88" s="273" t="e">
        <f>'2.CHI TIET'!AR38</f>
        <v>#REF!</v>
      </c>
      <c r="F88" s="273" t="e">
        <f>'2.CHI TIET'!AS38</f>
        <v>#REF!</v>
      </c>
      <c r="G88" s="273" t="e">
        <f>'2.CHI TIET'!AT38</f>
        <v>#REF!</v>
      </c>
      <c r="H88" s="306" t="e">
        <f>'2.CHI TIET'!AU38</f>
        <v>#REF!</v>
      </c>
      <c r="I88" s="273" t="e">
        <f>'2.CHI TIET'!AV38</f>
        <v>#REF!</v>
      </c>
      <c r="J88" s="273" t="e">
        <f>'2.CHI TIET'!AW38</f>
        <v>#REF!</v>
      </c>
      <c r="K88" s="273" t="e">
        <f>'2.CHI TIET'!AX38</f>
        <v>#REF!</v>
      </c>
      <c r="L88" s="427" t="e">
        <f>'2.CHI TIET'!AY38</f>
        <v>#REF!</v>
      </c>
      <c r="M88" s="274"/>
      <c r="N88" s="250">
        <v>18</v>
      </c>
      <c r="O88" s="251">
        <v>15</v>
      </c>
      <c r="P88" s="251"/>
      <c r="Q88" s="251"/>
      <c r="R88" s="251"/>
    </row>
    <row r="89" spans="1:18" s="284" customFormat="1" ht="25.5" customHeight="1">
      <c r="A89" s="280"/>
      <c r="B89" s="275" t="s">
        <v>450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305" t="e">
        <f>'2.CHI TIET'!#REF!</f>
        <v>#REF!</v>
      </c>
      <c r="I89" s="271" t="e">
        <f>'2.CHI TIET'!#REF!</f>
        <v>#REF!</v>
      </c>
      <c r="J89" s="271" t="e">
        <f>'2.CHI TIET'!#REF!</f>
        <v>#REF!</v>
      </c>
      <c r="K89" s="271" t="e">
        <f>'2.CHI TIET'!#REF!</f>
        <v>#REF!</v>
      </c>
      <c r="L89" s="417" t="e">
        <f>'2.CHI TIET'!#REF!</f>
        <v>#REF!</v>
      </c>
      <c r="M89" s="270" t="s">
        <v>470</v>
      </c>
      <c r="N89" s="283"/>
    </row>
    <row r="90" spans="1:18" ht="25.5" customHeight="1">
      <c r="A90" s="268"/>
      <c r="B90" s="275" t="s">
        <v>354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271" t="e">
        <f>'2.CHI TIET'!#REF!</f>
        <v>#REF!</v>
      </c>
      <c r="K90" s="271" t="e">
        <f>'2.CHI TIET'!#REF!</f>
        <v>#REF!</v>
      </c>
      <c r="L90" s="417" t="e">
        <f>'2.CHI TIET'!#REF!</f>
        <v>#REF!</v>
      </c>
      <c r="M90" s="270"/>
      <c r="N90" s="250"/>
    </row>
    <row r="91" spans="1:18" ht="25.5" customHeight="1">
      <c r="A91" s="268"/>
      <c r="B91" s="275" t="s">
        <v>355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417" t="e">
        <f>'2.CHI TIET'!#REF!</f>
        <v>#REF!</v>
      </c>
      <c r="M91" s="270"/>
      <c r="N91" s="250"/>
    </row>
    <row r="92" spans="1:18" ht="25.5" customHeight="1">
      <c r="A92" s="268"/>
      <c r="B92" s="275" t="s">
        <v>443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271" t="e">
        <f>'2.CHI TIET'!#REF!</f>
        <v>#REF!</v>
      </c>
      <c r="K92" s="271" t="e">
        <f>'2.CHI TIET'!#REF!</f>
        <v>#REF!</v>
      </c>
      <c r="L92" s="417" t="e">
        <f>'2.CHI TIET'!#REF!</f>
        <v>#REF!</v>
      </c>
      <c r="M92" s="270" t="s">
        <v>470</v>
      </c>
      <c r="N92" s="250"/>
    </row>
    <row r="93" spans="1:18" ht="25.5" customHeight="1">
      <c r="A93" s="268"/>
      <c r="B93" s="275" t="s">
        <v>442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305" t="e">
        <f>'2.CHI TIET'!#REF!</f>
        <v>#REF!</v>
      </c>
      <c r="I93" s="271" t="e">
        <f>'2.CHI TIET'!#REF!</f>
        <v>#REF!</v>
      </c>
      <c r="J93" s="271" t="e">
        <f>'2.CHI TIET'!#REF!</f>
        <v>#REF!</v>
      </c>
      <c r="K93" s="271" t="e">
        <f>'2.CHI TIET'!#REF!</f>
        <v>#REF!</v>
      </c>
      <c r="L93" s="422" t="e">
        <f>'2.CHI TIET'!#REF!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271"/>
      <c r="L94" s="300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58</v>
      </c>
      <c r="O106" s="287">
        <f>O7+O11+O16+O20+O26+O31+O33+O39+O44+O48+O52+O56+O60+O64+O69+O90+O99+O104</f>
        <v>62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6"/>
      <c r="N110" s="250"/>
    </row>
  </sheetData>
  <mergeCells count="1">
    <mergeCell ref="B4:L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5"/>
  <sheetViews>
    <sheetView zoomScale="85" zoomScaleNormal="85" workbookViewId="0">
      <pane xSplit="5" ySplit="24" topLeftCell="F25" activePane="bottomRight" state="frozen"/>
      <selection activeCell="A13" sqref="A13"/>
      <selection pane="topRight" activeCell="G13" sqref="G13"/>
      <selection pane="bottomLeft" activeCell="A23" sqref="A23"/>
      <selection pane="bottomRight" activeCell="U29" sqref="U29"/>
    </sheetView>
  </sheetViews>
  <sheetFormatPr defaultColWidth="17.28515625" defaultRowHeight="15" customHeight="1"/>
  <cols>
    <col min="1" max="1" width="4" style="60" customWidth="1"/>
    <col min="2" max="2" width="19.140625" style="59" customWidth="1"/>
    <col min="3" max="3" width="10" style="63" customWidth="1"/>
    <col min="4" max="4" width="18.85546875" style="64" customWidth="1"/>
    <col min="5" max="5" width="12.5703125" style="70" customWidth="1"/>
    <col min="6" max="6" width="13.7109375" style="221" customWidth="1"/>
    <col min="7" max="7" width="12.28515625" style="159" customWidth="1"/>
    <col min="8" max="8" width="7" style="238" hidden="1" customWidth="1"/>
    <col min="9" max="9" width="8" style="392" hidden="1" customWidth="1"/>
    <col min="10" max="10" width="8.140625" style="392" hidden="1" customWidth="1"/>
    <col min="11" max="11" width="6.85546875" style="392" hidden="1" customWidth="1"/>
    <col min="12" max="12" width="5.28515625" style="392" hidden="1" customWidth="1"/>
    <col min="13" max="13" width="6.85546875" style="392" hidden="1" customWidth="1"/>
    <col min="14" max="16" width="5.7109375" style="202" hidden="1" customWidth="1"/>
    <col min="17" max="17" width="5.5703125" style="392" hidden="1" customWidth="1"/>
    <col min="18" max="18" width="8" style="392" hidden="1" customWidth="1"/>
    <col min="19" max="19" width="25.28515625" style="392" customWidth="1"/>
    <col min="20" max="16384" width="17.28515625" style="59"/>
  </cols>
  <sheetData>
    <row r="1" spans="1:19" ht="15" hidden="1" customHeight="1">
      <c r="A1" s="527" t="s">
        <v>0</v>
      </c>
      <c r="B1" s="519"/>
      <c r="C1" s="519"/>
      <c r="D1" s="60"/>
      <c r="E1" s="113"/>
      <c r="F1" s="387"/>
      <c r="G1" s="158"/>
      <c r="H1" s="231"/>
      <c r="I1" s="178"/>
      <c r="J1" s="179"/>
      <c r="K1" s="179"/>
      <c r="L1" s="179"/>
      <c r="M1" s="179"/>
      <c r="N1" s="209"/>
      <c r="O1" s="209"/>
      <c r="P1" s="209"/>
      <c r="Q1" s="179"/>
      <c r="R1" s="179"/>
      <c r="S1" s="178"/>
    </row>
    <row r="2" spans="1:19" ht="23.25" hidden="1" customHeight="1">
      <c r="A2" s="528" t="s">
        <v>2</v>
      </c>
      <c r="B2" s="519"/>
      <c r="C2" s="519"/>
      <c r="D2" s="60"/>
      <c r="E2" s="113"/>
      <c r="F2" s="387"/>
      <c r="G2" s="158"/>
      <c r="H2" s="231"/>
      <c r="I2" s="178"/>
      <c r="J2" s="179"/>
      <c r="K2" s="179"/>
      <c r="L2" s="179"/>
      <c r="M2" s="179"/>
      <c r="N2" s="209"/>
      <c r="O2" s="209"/>
      <c r="P2" s="209"/>
      <c r="Q2" s="179"/>
      <c r="R2" s="179"/>
      <c r="S2" s="178"/>
    </row>
    <row r="3" spans="1:19" ht="28.5" hidden="1" customHeight="1">
      <c r="A3" s="529" t="s">
        <v>10</v>
      </c>
      <c r="B3" s="519"/>
      <c r="C3" s="519"/>
      <c r="D3" s="60"/>
      <c r="E3" s="102"/>
      <c r="F3" s="325"/>
      <c r="H3" s="232"/>
      <c r="I3" s="180"/>
      <c r="S3" s="180"/>
    </row>
    <row r="4" spans="1:19" ht="26.25" hidden="1" customHeight="1">
      <c r="A4" s="530" t="s">
        <v>11</v>
      </c>
      <c r="B4" s="519"/>
      <c r="C4" s="531" t="s">
        <v>12</v>
      </c>
      <c r="D4" s="62"/>
      <c r="E4" s="523"/>
      <c r="F4" s="388"/>
      <c r="H4" s="231"/>
      <c r="I4" s="181"/>
      <c r="J4" s="525"/>
      <c r="K4" s="526"/>
      <c r="L4" s="526"/>
      <c r="M4" s="520"/>
      <c r="N4" s="520"/>
      <c r="O4" s="520"/>
      <c r="P4" s="520"/>
      <c r="Q4" s="520"/>
      <c r="R4" s="520"/>
      <c r="S4" s="181"/>
    </row>
    <row r="5" spans="1:19" ht="33" hidden="1" customHeight="1">
      <c r="A5" s="519"/>
      <c r="B5" s="519"/>
      <c r="C5" s="532"/>
      <c r="E5" s="524"/>
      <c r="F5" s="325"/>
      <c r="G5" s="160"/>
      <c r="H5" s="231"/>
      <c r="I5" s="180"/>
      <c r="J5" s="520"/>
      <c r="K5" s="520"/>
      <c r="R5" s="182"/>
      <c r="S5" s="180"/>
    </row>
    <row r="6" spans="1:19" ht="36" hidden="1" customHeight="1">
      <c r="A6" s="518" t="s">
        <v>31</v>
      </c>
      <c r="B6" s="519"/>
      <c r="C6" s="393"/>
      <c r="D6" s="65"/>
      <c r="E6" s="103"/>
      <c r="F6" s="325"/>
      <c r="G6" s="161"/>
      <c r="H6" s="233"/>
      <c r="I6" s="180"/>
      <c r="J6" s="520"/>
      <c r="K6" s="520"/>
      <c r="R6" s="182"/>
      <c r="S6" s="180"/>
    </row>
    <row r="7" spans="1:19" ht="30" hidden="1" customHeight="1">
      <c r="A7" s="518" t="s">
        <v>36</v>
      </c>
      <c r="B7" s="519"/>
      <c r="C7" s="393" t="s">
        <v>37</v>
      </c>
      <c r="D7" s="65"/>
      <c r="E7" s="103"/>
      <c r="F7" s="325"/>
      <c r="G7" s="161"/>
      <c r="H7" s="233"/>
      <c r="I7" s="180"/>
      <c r="J7" s="520"/>
      <c r="K7" s="520"/>
      <c r="R7" s="183"/>
      <c r="S7" s="180"/>
    </row>
    <row r="8" spans="1:19" ht="33" hidden="1" customHeight="1">
      <c r="A8" s="518" t="s">
        <v>8</v>
      </c>
      <c r="B8" s="519"/>
      <c r="C8" s="393" t="s">
        <v>40</v>
      </c>
      <c r="D8" s="65"/>
      <c r="E8" s="103"/>
      <c r="F8" s="325"/>
      <c r="G8" s="161"/>
      <c r="H8" s="233"/>
      <c r="I8" s="180"/>
      <c r="J8" s="520"/>
      <c r="K8" s="520"/>
      <c r="R8" s="183"/>
      <c r="S8" s="180"/>
    </row>
    <row r="9" spans="1:19" ht="27.75" hidden="1" customHeight="1">
      <c r="A9" s="518" t="s">
        <v>43</v>
      </c>
      <c r="B9" s="519"/>
      <c r="C9" s="393" t="s">
        <v>44</v>
      </c>
      <c r="D9" s="65"/>
      <c r="E9" s="103"/>
      <c r="F9" s="325"/>
      <c r="G9" s="162"/>
      <c r="H9" s="233"/>
      <c r="I9" s="180"/>
      <c r="J9" s="180"/>
      <c r="K9" s="180"/>
      <c r="L9" s="180"/>
      <c r="M9" s="180"/>
      <c r="N9" s="210"/>
      <c r="O9" s="210"/>
      <c r="P9" s="210"/>
      <c r="Q9" s="180"/>
      <c r="R9" s="180"/>
      <c r="S9" s="180"/>
    </row>
    <row r="10" spans="1:19" ht="26.25" hidden="1" customHeight="1">
      <c r="A10" s="522" t="s">
        <v>45</v>
      </c>
      <c r="B10" s="519"/>
      <c r="C10" s="393" t="s">
        <v>54</v>
      </c>
      <c r="D10" s="65"/>
      <c r="E10" s="103"/>
      <c r="F10" s="325"/>
      <c r="G10" s="162"/>
      <c r="H10" s="233"/>
      <c r="I10" s="180"/>
      <c r="J10" s="180"/>
      <c r="K10" s="180"/>
      <c r="L10" s="180"/>
      <c r="M10" s="180"/>
      <c r="N10" s="210"/>
      <c r="O10" s="210"/>
      <c r="P10" s="210"/>
      <c r="Q10" s="180"/>
      <c r="R10" s="180"/>
      <c r="S10" s="180"/>
    </row>
    <row r="11" spans="1:19" ht="36" hidden="1" customHeight="1">
      <c r="A11" s="518" t="s">
        <v>75</v>
      </c>
      <c r="B11" s="519"/>
      <c r="C11" s="393" t="s">
        <v>76</v>
      </c>
      <c r="D11" s="65"/>
      <c r="E11" s="103"/>
      <c r="F11" s="325"/>
      <c r="G11" s="162"/>
      <c r="H11" s="233"/>
      <c r="I11" s="180"/>
      <c r="J11" s="180"/>
      <c r="K11" s="180"/>
      <c r="L11" s="180"/>
      <c r="M11" s="180"/>
      <c r="N11" s="210"/>
      <c r="O11" s="210"/>
      <c r="P11" s="210"/>
      <c r="Q11" s="180"/>
      <c r="R11" s="180"/>
      <c r="S11" s="180"/>
    </row>
    <row r="12" spans="1:19" ht="33" hidden="1" customHeight="1">
      <c r="A12" s="66"/>
      <c r="B12" s="67"/>
      <c r="C12" s="68"/>
      <c r="D12" s="69"/>
      <c r="E12" s="67"/>
      <c r="F12" s="388"/>
      <c r="G12" s="163"/>
      <c r="H12" s="234"/>
      <c r="I12" s="181"/>
      <c r="J12" s="184"/>
      <c r="K12" s="184"/>
      <c r="L12" s="184"/>
      <c r="M12" s="184"/>
      <c r="N12" s="211"/>
      <c r="O12" s="211"/>
      <c r="P12" s="211"/>
      <c r="Q12" s="184"/>
      <c r="R12" s="184"/>
      <c r="S12" s="181"/>
    </row>
    <row r="13" spans="1:19" s="61" customFormat="1" ht="19.5" hidden="1" customHeight="1">
      <c r="A13" s="471" t="s">
        <v>296</v>
      </c>
      <c r="B13" s="471"/>
      <c r="C13" s="471"/>
      <c r="D13" s="471"/>
      <c r="E13" s="471"/>
      <c r="F13" s="325"/>
      <c r="G13" s="81"/>
      <c r="H13" s="81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s="61" customFormat="1" ht="17.25" hidden="1" customHeight="1">
      <c r="A14" s="472" t="s">
        <v>2</v>
      </c>
      <c r="B14" s="472"/>
      <c r="C14" s="472"/>
      <c r="D14" s="472"/>
      <c r="E14" s="472"/>
      <c r="F14" s="325"/>
      <c r="G14" s="81"/>
      <c r="H14" s="81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  <row r="15" spans="1:19" s="104" customFormat="1" ht="24.75" hidden="1" customHeight="1">
      <c r="A15" s="318"/>
      <c r="C15" s="319"/>
      <c r="D15" s="320"/>
      <c r="E15" s="316"/>
      <c r="F15" s="322"/>
      <c r="G15" s="323"/>
      <c r="H15" s="90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</row>
    <row r="16" spans="1:19" s="105" customFormat="1" ht="20.25" hidden="1" customHeight="1">
      <c r="B16" s="326"/>
      <c r="C16" s="326"/>
      <c r="D16" s="326"/>
      <c r="E16" s="104"/>
      <c r="F16" s="384"/>
      <c r="G16" s="328"/>
      <c r="H16" s="91"/>
      <c r="I16" s="213"/>
      <c r="J16" s="210"/>
      <c r="K16" s="210"/>
      <c r="L16" s="210"/>
      <c r="M16" s="213"/>
      <c r="N16" s="213"/>
      <c r="O16" s="213"/>
      <c r="P16" s="213"/>
      <c r="Q16" s="213"/>
      <c r="R16" s="213"/>
      <c r="S16" s="213"/>
    </row>
    <row r="17" spans="1:19" s="61" customFormat="1" ht="12.75" hidden="1" customHeight="1">
      <c r="A17" s="195"/>
      <c r="C17" s="196"/>
      <c r="D17" s="197"/>
      <c r="E17" s="199"/>
      <c r="F17" s="385"/>
      <c r="G17" s="200"/>
      <c r="H17" s="218"/>
      <c r="I17" s="197"/>
      <c r="J17" s="202"/>
      <c r="K17" s="202"/>
      <c r="L17" s="202"/>
      <c r="M17" s="202"/>
      <c r="N17" s="202"/>
      <c r="O17" s="202"/>
      <c r="P17" s="202"/>
      <c r="Q17" s="202"/>
      <c r="R17" s="202"/>
      <c r="S17" s="197"/>
    </row>
    <row r="18" spans="1:19" s="251" customFormat="1" ht="15.75" customHeight="1">
      <c r="A18" s="243"/>
      <c r="B18" s="243" t="s">
        <v>0</v>
      </c>
      <c r="C18" s="245"/>
      <c r="D18" s="245"/>
      <c r="E18" s="246"/>
      <c r="F18" s="247"/>
      <c r="G18" s="248" t="s">
        <v>399</v>
      </c>
      <c r="H18" s="248" t="s">
        <v>399</v>
      </c>
      <c r="I18" s="248"/>
      <c r="J18" s="246"/>
      <c r="K18" s="247"/>
      <c r="L18" s="248" t="s">
        <v>399</v>
      </c>
      <c r="M18" s="249"/>
      <c r="N18" s="250"/>
    </row>
    <row r="19" spans="1:19" s="251" customFormat="1" ht="15.75" customHeight="1">
      <c r="A19" s="332"/>
      <c r="B19" s="332" t="s">
        <v>394</v>
      </c>
      <c r="C19" s="245"/>
      <c r="D19" s="245"/>
      <c r="E19" s="246"/>
      <c r="F19" s="247"/>
      <c r="G19" s="424" t="s">
        <v>491</v>
      </c>
      <c r="H19" s="252"/>
      <c r="I19" s="333" t="s">
        <v>7</v>
      </c>
      <c r="J19" s="246"/>
      <c r="K19" s="247"/>
      <c r="L19" s="424" t="s">
        <v>491</v>
      </c>
      <c r="M19" s="249"/>
      <c r="N19" s="250"/>
    </row>
    <row r="20" spans="1:19" s="251" customFormat="1" ht="6.75" customHeight="1">
      <c r="A20" s="253"/>
      <c r="B20" s="254"/>
      <c r="C20" s="255"/>
      <c r="D20" s="255"/>
      <c r="E20" s="253"/>
      <c r="F20" s="247"/>
      <c r="G20" s="247"/>
      <c r="H20" s="255"/>
      <c r="I20" s="255"/>
      <c r="J20" s="253"/>
      <c r="K20" s="247"/>
      <c r="L20" s="247"/>
      <c r="M20" s="256"/>
      <c r="N20" s="250"/>
    </row>
    <row r="21" spans="1:19" s="250" customFormat="1" ht="50.25" customHeight="1">
      <c r="A21" s="411"/>
      <c r="B21" s="517" t="s">
        <v>500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</row>
    <row r="22" spans="1:19" s="61" customFormat="1" ht="10.5" customHeight="1">
      <c r="A22" s="195"/>
      <c r="C22" s="196"/>
      <c r="D22" s="197"/>
      <c r="E22" s="199"/>
      <c r="F22" s="386"/>
      <c r="G22" s="331"/>
      <c r="H22" s="92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 ht="40.5" customHeight="1">
      <c r="A23" s="404" t="s">
        <v>5</v>
      </c>
      <c r="B23" s="521" t="s">
        <v>295</v>
      </c>
      <c r="C23" s="521"/>
      <c r="D23" s="404" t="s">
        <v>474</v>
      </c>
      <c r="E23" s="433" t="s">
        <v>478</v>
      </c>
      <c r="F23" s="260" t="s">
        <v>475</v>
      </c>
      <c r="G23" s="260" t="s">
        <v>476</v>
      </c>
      <c r="H23" s="260" t="s">
        <v>477</v>
      </c>
      <c r="I23" s="301" t="s">
        <v>389</v>
      </c>
      <c r="J23" s="301" t="s">
        <v>390</v>
      </c>
      <c r="K23" s="170" t="s">
        <v>37</v>
      </c>
      <c r="L23" s="171" t="s">
        <v>385</v>
      </c>
      <c r="M23" s="301" t="s">
        <v>40</v>
      </c>
      <c r="N23" s="406" t="s">
        <v>386</v>
      </c>
      <c r="O23" s="406" t="s">
        <v>387</v>
      </c>
      <c r="P23" s="406" t="s">
        <v>388</v>
      </c>
      <c r="Q23" s="302" t="s">
        <v>44</v>
      </c>
      <c r="R23" s="302" t="s">
        <v>462</v>
      </c>
      <c r="S23" s="260" t="s">
        <v>480</v>
      </c>
    </row>
    <row r="24" spans="1:19" s="122" customFormat="1" ht="46.5" customHeight="1">
      <c r="A24" s="147">
        <v>1</v>
      </c>
      <c r="B24" s="139" t="s">
        <v>100</v>
      </c>
      <c r="C24" s="126" t="s">
        <v>276</v>
      </c>
      <c r="D24" s="152" t="s">
        <v>328</v>
      </c>
      <c r="E24" s="124" t="s">
        <v>32</v>
      </c>
      <c r="F24" s="428">
        <v>156</v>
      </c>
      <c r="G24" s="429">
        <v>1</v>
      </c>
      <c r="H24" s="430">
        <v>113</v>
      </c>
      <c r="I24" s="430">
        <v>114</v>
      </c>
      <c r="J24" s="430">
        <v>0</v>
      </c>
      <c r="K24" s="430">
        <v>1</v>
      </c>
      <c r="L24" s="430">
        <v>0</v>
      </c>
      <c r="M24" s="430">
        <v>0</v>
      </c>
      <c r="N24" s="430">
        <v>3</v>
      </c>
      <c r="O24" s="430">
        <v>2</v>
      </c>
      <c r="P24" s="430">
        <v>0</v>
      </c>
      <c r="Q24" s="430">
        <v>5</v>
      </c>
      <c r="R24" s="431">
        <v>12</v>
      </c>
      <c r="S24" s="428">
        <v>156</v>
      </c>
    </row>
    <row r="25" spans="1:19" s="122" customFormat="1" ht="37.5" customHeight="1">
      <c r="A25" s="147">
        <v>2</v>
      </c>
      <c r="B25" s="139" t="s">
        <v>268</v>
      </c>
      <c r="C25" s="126" t="s">
        <v>141</v>
      </c>
      <c r="D25" s="152" t="s">
        <v>312</v>
      </c>
      <c r="E25" s="124" t="s">
        <v>32</v>
      </c>
      <c r="F25" s="428">
        <v>100</v>
      </c>
      <c r="G25" s="429">
        <v>1</v>
      </c>
      <c r="H25" s="430">
        <v>40</v>
      </c>
      <c r="I25" s="430">
        <v>40</v>
      </c>
      <c r="J25" s="430">
        <v>0</v>
      </c>
      <c r="K25" s="430">
        <v>0</v>
      </c>
      <c r="L25" s="430">
        <v>0</v>
      </c>
      <c r="M25" s="430">
        <v>2</v>
      </c>
      <c r="N25" s="430">
        <v>5</v>
      </c>
      <c r="O25" s="430">
        <v>0</v>
      </c>
      <c r="P25" s="430">
        <v>0</v>
      </c>
      <c r="Q25" s="430">
        <v>5</v>
      </c>
      <c r="R25" s="431">
        <v>13</v>
      </c>
      <c r="S25" s="432">
        <v>100</v>
      </c>
    </row>
    <row r="26" spans="1:19" s="122" customFormat="1" ht="45.75" customHeight="1">
      <c r="A26" s="147">
        <v>3</v>
      </c>
      <c r="B26" s="139" t="s">
        <v>52</v>
      </c>
      <c r="C26" s="126" t="s">
        <v>53</v>
      </c>
      <c r="D26" s="403" t="s">
        <v>317</v>
      </c>
      <c r="E26" s="124" t="s">
        <v>32</v>
      </c>
      <c r="F26" s="428">
        <v>199</v>
      </c>
      <c r="G26" s="429">
        <v>2</v>
      </c>
      <c r="H26" s="430">
        <v>47</v>
      </c>
      <c r="I26" s="430">
        <v>47</v>
      </c>
      <c r="J26" s="430">
        <v>0</v>
      </c>
      <c r="K26" s="430">
        <v>0</v>
      </c>
      <c r="L26" s="430">
        <v>0</v>
      </c>
      <c r="M26" s="430">
        <v>0</v>
      </c>
      <c r="N26" s="430">
        <v>4</v>
      </c>
      <c r="O26" s="430">
        <v>0</v>
      </c>
      <c r="P26" s="430">
        <v>0</v>
      </c>
      <c r="Q26" s="430">
        <v>4</v>
      </c>
      <c r="R26" s="431">
        <v>9</v>
      </c>
      <c r="S26" s="432">
        <v>100</v>
      </c>
    </row>
    <row r="27" spans="1:19" s="122" customFormat="1" ht="45.75" customHeight="1">
      <c r="A27" s="147">
        <v>4</v>
      </c>
      <c r="B27" s="139" t="s">
        <v>51</v>
      </c>
      <c r="C27" s="126" t="s">
        <v>50</v>
      </c>
      <c r="D27" s="152" t="s">
        <v>317</v>
      </c>
      <c r="E27" s="402" t="s">
        <v>32</v>
      </c>
      <c r="F27" s="428">
        <v>100</v>
      </c>
      <c r="G27" s="429">
        <v>1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1"/>
      <c r="S27" s="432">
        <v>100</v>
      </c>
    </row>
    <row r="28" spans="1:19" s="122" customFormat="1" ht="38.25" customHeight="1">
      <c r="A28" s="147">
        <v>5</v>
      </c>
      <c r="B28" s="139" t="s">
        <v>55</v>
      </c>
      <c r="C28" s="126" t="s">
        <v>56</v>
      </c>
      <c r="D28" s="152" t="s">
        <v>317</v>
      </c>
      <c r="E28" s="402" t="s">
        <v>32</v>
      </c>
      <c r="F28" s="428">
        <v>195</v>
      </c>
      <c r="G28" s="429">
        <v>2</v>
      </c>
      <c r="H28" s="430">
        <v>37</v>
      </c>
      <c r="I28" s="430">
        <v>38</v>
      </c>
      <c r="J28" s="430">
        <v>0</v>
      </c>
      <c r="K28" s="430">
        <v>1</v>
      </c>
      <c r="L28" s="430">
        <v>0</v>
      </c>
      <c r="M28" s="430">
        <v>0</v>
      </c>
      <c r="N28" s="430">
        <v>5</v>
      </c>
      <c r="O28" s="430">
        <v>0</v>
      </c>
      <c r="P28" s="430">
        <v>0</v>
      </c>
      <c r="Q28" s="430">
        <v>5</v>
      </c>
      <c r="R28" s="431">
        <v>14</v>
      </c>
      <c r="S28" s="432">
        <v>98</v>
      </c>
    </row>
    <row r="29" spans="1:19" s="122" customFormat="1" ht="59.25" customHeight="1">
      <c r="A29" s="147">
        <v>6</v>
      </c>
      <c r="B29" s="139" t="s">
        <v>102</v>
      </c>
      <c r="C29" s="126" t="s">
        <v>103</v>
      </c>
      <c r="D29" s="152" t="s">
        <v>317</v>
      </c>
      <c r="E29" s="124" t="s">
        <v>32</v>
      </c>
      <c r="F29" s="428">
        <v>172</v>
      </c>
      <c r="G29" s="429">
        <v>2</v>
      </c>
      <c r="H29" s="430">
        <v>46</v>
      </c>
      <c r="I29" s="430">
        <v>46</v>
      </c>
      <c r="J29" s="430">
        <v>0</v>
      </c>
      <c r="K29" s="430">
        <v>0</v>
      </c>
      <c r="L29" s="430">
        <v>0</v>
      </c>
      <c r="M29" s="430">
        <v>2</v>
      </c>
      <c r="N29" s="430">
        <v>7</v>
      </c>
      <c r="O29" s="430">
        <v>0</v>
      </c>
      <c r="P29" s="430">
        <v>0</v>
      </c>
      <c r="Q29" s="430">
        <v>7</v>
      </c>
      <c r="R29" s="431">
        <v>19</v>
      </c>
      <c r="S29" s="432">
        <v>86</v>
      </c>
    </row>
    <row r="30" spans="1:19" s="122" customFormat="1" ht="47.25" customHeight="1">
      <c r="A30" s="147">
        <v>7</v>
      </c>
      <c r="B30" s="139" t="s">
        <v>264</v>
      </c>
      <c r="C30" s="126" t="s">
        <v>38</v>
      </c>
      <c r="D30" s="152" t="s">
        <v>314</v>
      </c>
      <c r="E30" s="124" t="s">
        <v>32</v>
      </c>
      <c r="F30" s="428">
        <v>170</v>
      </c>
      <c r="G30" s="429">
        <v>2</v>
      </c>
      <c r="H30" s="430">
        <v>60</v>
      </c>
      <c r="I30" s="430">
        <v>60</v>
      </c>
      <c r="J30" s="430">
        <v>0</v>
      </c>
      <c r="K30" s="430">
        <v>0</v>
      </c>
      <c r="L30" s="430">
        <v>0</v>
      </c>
      <c r="M30" s="430">
        <v>1</v>
      </c>
      <c r="N30" s="430">
        <v>5</v>
      </c>
      <c r="O30" s="430">
        <v>1</v>
      </c>
      <c r="P30" s="430">
        <v>0</v>
      </c>
      <c r="Q30" s="430">
        <v>6</v>
      </c>
      <c r="R30" s="431">
        <v>7</v>
      </c>
      <c r="S30" s="432">
        <v>85</v>
      </c>
    </row>
    <row r="31" spans="1:19" s="122" customFormat="1" ht="55.5" customHeight="1">
      <c r="A31" s="147">
        <v>8</v>
      </c>
      <c r="B31" s="139" t="s">
        <v>260</v>
      </c>
      <c r="C31" s="126" t="s">
        <v>258</v>
      </c>
      <c r="D31" s="152" t="s">
        <v>313</v>
      </c>
      <c r="E31" s="124" t="s">
        <v>30</v>
      </c>
      <c r="F31" s="428">
        <v>83</v>
      </c>
      <c r="G31" s="429">
        <v>1</v>
      </c>
      <c r="H31" s="430">
        <v>8</v>
      </c>
      <c r="I31" s="430">
        <v>8</v>
      </c>
      <c r="J31" s="430">
        <v>0</v>
      </c>
      <c r="K31" s="430">
        <v>0</v>
      </c>
      <c r="L31" s="430">
        <v>0</v>
      </c>
      <c r="M31" s="430">
        <v>0</v>
      </c>
      <c r="N31" s="430">
        <v>2</v>
      </c>
      <c r="O31" s="430">
        <v>0</v>
      </c>
      <c r="P31" s="430">
        <v>1</v>
      </c>
      <c r="Q31" s="430">
        <v>3</v>
      </c>
      <c r="R31" s="431">
        <v>5</v>
      </c>
      <c r="S31" s="432">
        <v>83</v>
      </c>
    </row>
    <row r="32" spans="1:19" s="106" customFormat="1" ht="23.25" customHeight="1">
      <c r="A32" s="195"/>
      <c r="C32" s="196"/>
      <c r="D32" s="197"/>
      <c r="E32" s="199"/>
      <c r="F32" s="153"/>
      <c r="G32" s="153"/>
      <c r="H32" s="153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</row>
    <row r="33" spans="1:19" s="61" customFormat="1" ht="22.5" customHeight="1">
      <c r="A33" s="195"/>
      <c r="C33" s="196"/>
      <c r="D33" s="197"/>
      <c r="E33" s="199"/>
      <c r="F33" s="153"/>
      <c r="G33" s="200"/>
      <c r="H33" s="93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s="61" customFormat="1" ht="22.5" customHeight="1">
      <c r="A34" s="195"/>
      <c r="C34" s="196"/>
      <c r="D34" s="197"/>
      <c r="E34" s="199"/>
      <c r="F34" s="153"/>
      <c r="G34" s="200"/>
      <c r="H34" s="93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1:19" s="61" customFormat="1" ht="22.5" customHeight="1">
      <c r="A35" s="195"/>
      <c r="C35" s="196"/>
      <c r="D35" s="197"/>
      <c r="E35" s="199"/>
      <c r="F35" s="153"/>
      <c r="G35" s="200"/>
      <c r="H35" s="93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1:19" s="61" customFormat="1" ht="22.5" customHeight="1">
      <c r="A36" s="195"/>
      <c r="C36" s="196"/>
      <c r="D36" s="197"/>
      <c r="E36" s="199"/>
      <c r="F36" s="153"/>
      <c r="G36" s="200"/>
      <c r="H36" s="93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</row>
    <row r="37" spans="1:19" s="61" customFormat="1" ht="15" customHeight="1">
      <c r="A37" s="195"/>
      <c r="C37" s="196"/>
      <c r="D37" s="197"/>
      <c r="E37" s="199"/>
      <c r="F37" s="153"/>
      <c r="G37" s="200"/>
      <c r="H37" s="93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</row>
    <row r="38" spans="1:19" s="61" customFormat="1" ht="15" customHeight="1">
      <c r="A38" s="195"/>
      <c r="C38" s="196"/>
      <c r="D38" s="197"/>
      <c r="E38" s="199"/>
      <c r="F38" s="153"/>
      <c r="G38" s="200"/>
      <c r="H38" s="93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:19" s="106" customFormat="1" ht="30.75" customHeight="1">
      <c r="A39" s="195"/>
      <c r="C39" s="196"/>
      <c r="D39" s="197"/>
      <c r="E39" s="199"/>
      <c r="F39" s="153"/>
      <c r="G39" s="153"/>
      <c r="H39" s="153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</row>
    <row r="40" spans="1:19" s="61" customFormat="1" ht="15" customHeight="1">
      <c r="A40" s="195"/>
      <c r="C40" s="196"/>
      <c r="D40" s="197"/>
      <c r="E40" s="199"/>
      <c r="F40" s="221"/>
      <c r="G40" s="200"/>
      <c r="H40" s="94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:19" s="61" customFormat="1" ht="15" customHeight="1">
      <c r="A41" s="195"/>
      <c r="D41" s="204"/>
      <c r="E41" s="199"/>
      <c r="F41" s="221"/>
      <c r="G41" s="200"/>
      <c r="H41" s="94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:19" s="61" customFormat="1" ht="15" customHeight="1">
      <c r="A42" s="195"/>
      <c r="C42" s="196"/>
      <c r="D42" s="197"/>
      <c r="E42" s="199"/>
      <c r="F42" s="221"/>
      <c r="G42" s="200"/>
      <c r="H42" s="94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</row>
    <row r="43" spans="1:19" s="61" customFormat="1" ht="15" customHeight="1">
      <c r="A43" s="195"/>
      <c r="C43" s="196"/>
      <c r="D43" s="197"/>
      <c r="E43" s="199"/>
      <c r="F43" s="221"/>
      <c r="G43" s="200"/>
      <c r="H43" s="94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1:19" s="61" customFormat="1" ht="15" customHeight="1">
      <c r="A44" s="195"/>
      <c r="C44" s="196"/>
      <c r="D44" s="197"/>
      <c r="E44" s="199"/>
      <c r="F44" s="221"/>
      <c r="G44" s="200"/>
      <c r="H44" s="94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</row>
    <row r="45" spans="1:19" s="61" customFormat="1" ht="15" customHeight="1">
      <c r="A45" s="195"/>
      <c r="C45" s="196"/>
      <c r="D45" s="197"/>
      <c r="E45" s="199"/>
      <c r="F45" s="221"/>
      <c r="G45" s="200"/>
      <c r="H45" s="94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</row>
    <row r="46" spans="1:19" s="61" customFormat="1" ht="15" customHeight="1">
      <c r="A46" s="195"/>
      <c r="C46" s="196"/>
      <c r="D46" s="197"/>
      <c r="E46" s="199"/>
      <c r="F46" s="221"/>
      <c r="G46" s="200"/>
      <c r="H46" s="94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</row>
    <row r="47" spans="1:19" s="61" customFormat="1" ht="15" customHeight="1">
      <c r="A47" s="195"/>
      <c r="C47" s="196"/>
      <c r="D47" s="197"/>
      <c r="E47" s="199"/>
      <c r="F47" s="221"/>
      <c r="G47" s="200"/>
      <c r="H47" s="94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</row>
    <row r="48" spans="1:19" s="61" customFormat="1" ht="15" customHeight="1">
      <c r="A48" s="195"/>
      <c r="C48" s="196"/>
      <c r="D48" s="197"/>
      <c r="E48" s="199"/>
      <c r="F48" s="221"/>
      <c r="G48" s="200"/>
      <c r="H48" s="94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  <row r="49" spans="1:19" s="61" customFormat="1" ht="15" customHeight="1">
      <c r="A49" s="195"/>
      <c r="C49" s="196"/>
      <c r="D49" s="197"/>
      <c r="E49" s="199"/>
      <c r="F49" s="221"/>
      <c r="G49" s="200"/>
      <c r="H49" s="94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</row>
    <row r="50" spans="1:19" s="61" customFormat="1" ht="15" customHeight="1">
      <c r="A50" s="195"/>
      <c r="C50" s="196"/>
      <c r="D50" s="197"/>
      <c r="E50" s="199"/>
      <c r="F50" s="221"/>
      <c r="G50" s="200"/>
      <c r="H50" s="94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spans="1:19" s="61" customFormat="1" ht="15" customHeight="1">
      <c r="A51" s="195"/>
      <c r="C51" s="196"/>
      <c r="D51" s="197"/>
      <c r="E51" s="199"/>
      <c r="F51" s="221"/>
      <c r="G51" s="200"/>
      <c r="H51" s="94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</row>
    <row r="52" spans="1:19" s="61" customFormat="1" ht="15" customHeight="1">
      <c r="A52" s="195"/>
      <c r="C52" s="196"/>
      <c r="D52" s="197"/>
      <c r="E52" s="199"/>
      <c r="F52" s="221"/>
      <c r="G52" s="200"/>
      <c r="H52" s="94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</row>
    <row r="53" spans="1:19" s="61" customFormat="1" ht="15" customHeight="1">
      <c r="A53" s="195"/>
      <c r="C53" s="196"/>
      <c r="D53" s="197"/>
      <c r="E53" s="199"/>
      <c r="F53" s="221"/>
      <c r="G53" s="200"/>
      <c r="H53" s="94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</row>
    <row r="54" spans="1:19" s="61" customFormat="1" ht="15" customHeight="1">
      <c r="A54" s="195"/>
      <c r="C54" s="196"/>
      <c r="D54" s="197"/>
      <c r="E54" s="199"/>
      <c r="F54" s="221"/>
      <c r="G54" s="200"/>
      <c r="H54" s="94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</row>
    <row r="55" spans="1:19" s="61" customFormat="1" ht="15" customHeight="1">
      <c r="A55" s="195"/>
      <c r="C55" s="196"/>
      <c r="D55" s="197"/>
      <c r="E55" s="199"/>
      <c r="F55" s="221"/>
      <c r="G55" s="200"/>
      <c r="H55" s="94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</row>
    <row r="56" spans="1:19" s="61" customFormat="1" ht="15" customHeight="1">
      <c r="A56" s="195"/>
      <c r="C56" s="196"/>
      <c r="D56" s="197"/>
      <c r="E56" s="199"/>
      <c r="F56" s="221"/>
      <c r="G56" s="200"/>
      <c r="H56" s="94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</row>
    <row r="57" spans="1:19" s="61" customFormat="1" ht="15" customHeight="1">
      <c r="A57" s="195"/>
      <c r="C57" s="196"/>
      <c r="D57" s="197"/>
      <c r="E57" s="199"/>
      <c r="F57" s="221"/>
      <c r="G57" s="200"/>
      <c r="H57" s="94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</row>
    <row r="58" spans="1:19" s="61" customFormat="1" ht="15" customHeight="1">
      <c r="A58" s="195"/>
      <c r="C58" s="196"/>
      <c r="D58" s="197"/>
      <c r="E58" s="199"/>
      <c r="F58" s="221"/>
      <c r="G58" s="200"/>
      <c r="H58" s="94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</row>
    <row r="59" spans="1:19" s="61" customFormat="1" ht="15" customHeight="1">
      <c r="A59" s="195"/>
      <c r="C59" s="196"/>
      <c r="D59" s="197"/>
      <c r="E59" s="199"/>
      <c r="F59" s="221"/>
      <c r="G59" s="200"/>
      <c r="H59" s="94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</row>
    <row r="60" spans="1:19" s="61" customFormat="1" ht="15" customHeight="1">
      <c r="A60" s="195"/>
      <c r="C60" s="196"/>
      <c r="D60" s="197"/>
      <c r="E60" s="199"/>
      <c r="F60" s="221"/>
      <c r="G60" s="200"/>
      <c r="H60" s="94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:19" s="61" customFormat="1" ht="15" customHeight="1">
      <c r="A61" s="195"/>
      <c r="C61" s="196"/>
      <c r="D61" s="197"/>
      <c r="E61" s="199"/>
      <c r="F61" s="221"/>
      <c r="G61" s="200"/>
      <c r="H61" s="94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</row>
    <row r="62" spans="1:19" s="61" customFormat="1" ht="15" customHeight="1">
      <c r="A62" s="195"/>
      <c r="C62" s="196"/>
      <c r="D62" s="197"/>
      <c r="E62" s="199"/>
      <c r="F62" s="221"/>
      <c r="G62" s="200"/>
      <c r="H62" s="94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spans="1:19" s="61" customFormat="1" ht="15" customHeight="1">
      <c r="A63" s="195"/>
      <c r="C63" s="196"/>
      <c r="D63" s="197"/>
      <c r="E63" s="199"/>
      <c r="F63" s="221"/>
      <c r="G63" s="200"/>
      <c r="H63" s="94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</row>
    <row r="64" spans="1:19" s="61" customFormat="1" ht="15" customHeight="1">
      <c r="A64" s="195"/>
      <c r="C64" s="196"/>
      <c r="D64" s="197"/>
      <c r="E64" s="199"/>
      <c r="F64" s="221"/>
      <c r="G64" s="200"/>
      <c r="H64" s="94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</row>
    <row r="65" spans="1:19" s="61" customFormat="1" ht="15" customHeight="1">
      <c r="A65" s="195"/>
      <c r="C65" s="196"/>
      <c r="D65" s="197"/>
      <c r="E65" s="199"/>
      <c r="F65" s="221"/>
      <c r="G65" s="200"/>
      <c r="H65" s="94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19" s="61" customFormat="1" ht="15" customHeight="1">
      <c r="A66" s="195"/>
      <c r="C66" s="196"/>
      <c r="D66" s="197"/>
      <c r="E66" s="199"/>
      <c r="F66" s="221"/>
      <c r="G66" s="200"/>
      <c r="H66" s="94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</row>
    <row r="67" spans="1:19" s="61" customFormat="1" ht="15" customHeight="1">
      <c r="A67" s="195"/>
      <c r="C67" s="196"/>
      <c r="D67" s="197"/>
      <c r="E67" s="199"/>
      <c r="F67" s="221"/>
      <c r="G67" s="200"/>
      <c r="H67" s="94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</row>
    <row r="68" spans="1:19" s="61" customFormat="1" ht="15" customHeight="1">
      <c r="A68" s="195"/>
      <c r="C68" s="196"/>
      <c r="D68" s="197"/>
      <c r="E68" s="199"/>
      <c r="F68" s="221"/>
      <c r="G68" s="200"/>
      <c r="H68" s="94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</row>
    <row r="69" spans="1:19" s="61" customFormat="1" ht="15" customHeight="1">
      <c r="A69" s="195"/>
      <c r="C69" s="196"/>
      <c r="D69" s="197"/>
      <c r="E69" s="199"/>
      <c r="F69" s="221"/>
      <c r="G69" s="200"/>
      <c r="H69" s="94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</row>
    <row r="70" spans="1:19" s="61" customFormat="1" ht="15" customHeight="1">
      <c r="A70" s="195"/>
      <c r="C70" s="196"/>
      <c r="D70" s="197"/>
      <c r="E70" s="199"/>
      <c r="F70" s="221"/>
      <c r="G70" s="200"/>
      <c r="H70" s="94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1:19" s="61" customFormat="1" ht="15" customHeight="1">
      <c r="A71" s="195"/>
      <c r="C71" s="196"/>
      <c r="D71" s="197"/>
      <c r="E71" s="199"/>
      <c r="F71" s="221"/>
      <c r="G71" s="200"/>
      <c r="H71" s="94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</row>
    <row r="72" spans="1:19" s="61" customFormat="1" ht="15" customHeight="1">
      <c r="A72" s="195"/>
      <c r="C72" s="196"/>
      <c r="D72" s="197"/>
      <c r="E72" s="199"/>
      <c r="F72" s="221"/>
      <c r="G72" s="200"/>
      <c r="H72" s="94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</row>
    <row r="73" spans="1:19" s="61" customFormat="1" ht="15" customHeight="1">
      <c r="A73" s="195"/>
      <c r="C73" s="196"/>
      <c r="D73" s="197"/>
      <c r="E73" s="199"/>
      <c r="F73" s="221"/>
      <c r="G73" s="200"/>
      <c r="H73" s="94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</row>
    <row r="74" spans="1:19" s="61" customFormat="1" ht="15" customHeight="1">
      <c r="A74" s="195"/>
      <c r="C74" s="196"/>
      <c r="D74" s="197"/>
      <c r="E74" s="199"/>
      <c r="F74" s="221"/>
      <c r="G74" s="200"/>
      <c r="H74" s="94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</row>
    <row r="75" spans="1:19" s="61" customFormat="1" ht="15" customHeight="1">
      <c r="A75" s="195"/>
      <c r="C75" s="196"/>
      <c r="D75" s="197"/>
      <c r="E75" s="199"/>
      <c r="F75" s="221"/>
      <c r="G75" s="200"/>
      <c r="H75" s="94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</row>
    <row r="76" spans="1:19" s="61" customFormat="1" ht="15" customHeight="1">
      <c r="A76" s="195"/>
      <c r="C76" s="196"/>
      <c r="D76" s="197"/>
      <c r="E76" s="199"/>
      <c r="F76" s="221"/>
      <c r="G76" s="200"/>
      <c r="H76" s="94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</row>
    <row r="77" spans="1:19" s="61" customFormat="1" ht="15" customHeight="1">
      <c r="A77" s="195"/>
      <c r="C77" s="196"/>
      <c r="D77" s="197"/>
      <c r="E77" s="199"/>
      <c r="F77" s="221"/>
      <c r="G77" s="200"/>
      <c r="H77" s="94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</row>
    <row r="78" spans="1:19" s="61" customFormat="1" ht="15" customHeight="1">
      <c r="A78" s="195"/>
      <c r="C78" s="196"/>
      <c r="D78" s="197"/>
      <c r="E78" s="199"/>
      <c r="F78" s="221"/>
      <c r="G78" s="200"/>
      <c r="H78" s="94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</row>
    <row r="79" spans="1:19" s="61" customFormat="1" ht="15" customHeight="1">
      <c r="A79" s="195"/>
      <c r="C79" s="196"/>
      <c r="D79" s="197"/>
      <c r="E79" s="199"/>
      <c r="F79" s="221"/>
      <c r="G79" s="200"/>
      <c r="H79" s="94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</row>
    <row r="80" spans="1:19" s="61" customFormat="1" ht="15" customHeight="1">
      <c r="A80" s="195"/>
      <c r="C80" s="196"/>
      <c r="D80" s="197"/>
      <c r="E80" s="199"/>
      <c r="F80" s="221"/>
      <c r="G80" s="200"/>
      <c r="H80" s="94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</row>
    <row r="81" spans="1:19" s="61" customFormat="1" ht="15" customHeight="1">
      <c r="A81" s="195"/>
      <c r="C81" s="196"/>
      <c r="D81" s="197"/>
      <c r="E81" s="199"/>
      <c r="F81" s="221"/>
      <c r="G81" s="200"/>
      <c r="H81" s="94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</row>
    <row r="82" spans="1:19" s="61" customFormat="1" ht="15" customHeight="1">
      <c r="A82" s="195"/>
      <c r="C82" s="196"/>
      <c r="D82" s="197"/>
      <c r="E82" s="199"/>
      <c r="F82" s="221"/>
      <c r="G82" s="200"/>
      <c r="H82" s="94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</row>
    <row r="83" spans="1:19" s="61" customFormat="1" ht="15" customHeight="1">
      <c r="A83" s="195"/>
      <c r="C83" s="196"/>
      <c r="D83" s="197"/>
      <c r="E83" s="199"/>
      <c r="F83" s="221"/>
      <c r="G83" s="200"/>
      <c r="H83" s="94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</row>
    <row r="84" spans="1:19" s="61" customFormat="1" ht="15" customHeight="1">
      <c r="A84" s="195"/>
      <c r="C84" s="196"/>
      <c r="D84" s="197"/>
      <c r="E84" s="199"/>
      <c r="F84" s="221"/>
      <c r="G84" s="200"/>
      <c r="H84" s="94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</row>
    <row r="85" spans="1:19" s="61" customFormat="1" ht="15" customHeight="1">
      <c r="A85" s="195"/>
      <c r="C85" s="196"/>
      <c r="D85" s="197"/>
      <c r="E85" s="199"/>
      <c r="F85" s="221"/>
      <c r="G85" s="200"/>
      <c r="H85" s="94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</row>
    <row r="86" spans="1:19" s="61" customFormat="1" ht="15" customHeight="1">
      <c r="A86" s="195"/>
      <c r="C86" s="196"/>
      <c r="D86" s="197"/>
      <c r="E86" s="199"/>
      <c r="F86" s="221"/>
      <c r="G86" s="200"/>
      <c r="H86" s="94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</row>
    <row r="87" spans="1:19" s="61" customFormat="1" ht="15" customHeight="1">
      <c r="A87" s="195"/>
      <c r="C87" s="196"/>
      <c r="D87" s="197"/>
      <c r="E87" s="199"/>
      <c r="F87" s="221"/>
      <c r="G87" s="200"/>
      <c r="H87" s="94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</row>
    <row r="88" spans="1:19" s="61" customFormat="1" ht="15" customHeight="1">
      <c r="A88" s="195"/>
      <c r="C88" s="196"/>
      <c r="D88" s="197"/>
      <c r="E88" s="199"/>
      <c r="F88" s="221"/>
      <c r="G88" s="200"/>
      <c r="H88" s="94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</row>
    <row r="89" spans="1:19" s="61" customFormat="1" ht="15" customHeight="1">
      <c r="A89" s="195"/>
      <c r="C89" s="196"/>
      <c r="D89" s="197"/>
      <c r="E89" s="199"/>
      <c r="F89" s="221"/>
      <c r="G89" s="200"/>
      <c r="H89" s="94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</row>
    <row r="90" spans="1:19" s="61" customFormat="1" ht="15" customHeight="1">
      <c r="A90" s="195"/>
      <c r="C90" s="196"/>
      <c r="D90" s="197"/>
      <c r="E90" s="199"/>
      <c r="F90" s="221"/>
      <c r="G90" s="200"/>
      <c r="H90" s="94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</row>
    <row r="91" spans="1:19" s="61" customFormat="1" ht="15" customHeight="1">
      <c r="A91" s="195"/>
      <c r="C91" s="196"/>
      <c r="D91" s="197"/>
      <c r="E91" s="199"/>
      <c r="F91" s="221"/>
      <c r="G91" s="200"/>
      <c r="H91" s="94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</row>
    <row r="92" spans="1:19" s="61" customFormat="1" ht="15" customHeight="1">
      <c r="A92" s="195"/>
      <c r="C92" s="196"/>
      <c r="D92" s="197"/>
      <c r="E92" s="199"/>
      <c r="F92" s="221"/>
      <c r="G92" s="200"/>
      <c r="H92" s="94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</row>
    <row r="93" spans="1:19" s="61" customFormat="1" ht="15" customHeight="1">
      <c r="A93" s="195"/>
      <c r="C93" s="196"/>
      <c r="D93" s="197"/>
      <c r="E93" s="199"/>
      <c r="F93" s="221"/>
      <c r="G93" s="200"/>
      <c r="H93" s="94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</row>
    <row r="94" spans="1:19" s="61" customFormat="1" ht="15" customHeight="1">
      <c r="A94" s="195"/>
      <c r="C94" s="196"/>
      <c r="D94" s="197"/>
      <c r="E94" s="199"/>
      <c r="F94" s="221"/>
      <c r="G94" s="200"/>
      <c r="H94" s="94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</row>
    <row r="95" spans="1:19" s="61" customFormat="1" ht="15" customHeight="1">
      <c r="A95" s="195"/>
      <c r="C95" s="196"/>
      <c r="D95" s="197"/>
      <c r="E95" s="199"/>
      <c r="F95" s="221"/>
      <c r="G95" s="200"/>
      <c r="H95" s="94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</row>
    <row r="96" spans="1:19" s="61" customFormat="1" ht="15" customHeight="1">
      <c r="A96" s="195"/>
      <c r="C96" s="196"/>
      <c r="D96" s="197"/>
      <c r="E96" s="199"/>
      <c r="F96" s="221"/>
      <c r="G96" s="200"/>
      <c r="H96" s="94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</row>
    <row r="97" spans="1:19" s="61" customFormat="1" ht="15" customHeight="1">
      <c r="A97" s="195"/>
      <c r="C97" s="196"/>
      <c r="D97" s="197"/>
      <c r="E97" s="199"/>
      <c r="F97" s="221"/>
      <c r="G97" s="200"/>
      <c r="H97" s="94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</row>
    <row r="98" spans="1:19" s="61" customFormat="1" ht="15" customHeight="1">
      <c r="A98" s="195"/>
      <c r="C98" s="196"/>
      <c r="D98" s="197"/>
      <c r="E98" s="199"/>
      <c r="F98" s="221"/>
      <c r="G98" s="200"/>
      <c r="H98" s="94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</row>
    <row r="99" spans="1:19" s="61" customFormat="1" ht="15" customHeight="1">
      <c r="A99" s="195"/>
      <c r="C99" s="196"/>
      <c r="D99" s="197"/>
      <c r="E99" s="199"/>
      <c r="F99" s="221"/>
      <c r="G99" s="200"/>
      <c r="H99" s="94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</row>
    <row r="100" spans="1:19" s="61" customFormat="1" ht="15" customHeight="1">
      <c r="A100" s="195"/>
      <c r="C100" s="196"/>
      <c r="D100" s="197"/>
      <c r="E100" s="199"/>
      <c r="F100" s="221"/>
      <c r="G100" s="200"/>
      <c r="H100" s="94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</row>
    <row r="101" spans="1:19" s="61" customFormat="1" ht="15" customHeight="1">
      <c r="A101" s="195"/>
      <c r="C101" s="196"/>
      <c r="D101" s="197"/>
      <c r="E101" s="199"/>
      <c r="F101" s="221"/>
      <c r="G101" s="200"/>
      <c r="H101" s="94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</row>
    <row r="102" spans="1:19" s="61" customFormat="1" ht="15" customHeight="1">
      <c r="A102" s="195"/>
      <c r="C102" s="196"/>
      <c r="D102" s="197"/>
      <c r="E102" s="199"/>
      <c r="F102" s="221"/>
      <c r="G102" s="200"/>
      <c r="H102" s="94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</row>
    <row r="103" spans="1:19" s="61" customFormat="1" ht="15" customHeight="1">
      <c r="A103" s="195"/>
      <c r="C103" s="196"/>
      <c r="D103" s="197"/>
      <c r="E103" s="199"/>
      <c r="F103" s="221"/>
      <c r="G103" s="200"/>
      <c r="H103" s="94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</row>
    <row r="104" spans="1:19" s="61" customFormat="1" ht="15" customHeight="1">
      <c r="A104" s="195"/>
      <c r="C104" s="196"/>
      <c r="D104" s="197"/>
      <c r="E104" s="199"/>
      <c r="F104" s="221"/>
      <c r="G104" s="200"/>
      <c r="H104" s="94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</row>
    <row r="105" spans="1:19" s="61" customFormat="1" ht="15" customHeight="1">
      <c r="A105" s="195"/>
      <c r="C105" s="196"/>
      <c r="D105" s="197"/>
      <c r="E105" s="199"/>
      <c r="F105" s="221"/>
      <c r="G105" s="200"/>
      <c r="H105" s="94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</row>
    <row r="106" spans="1:19" s="61" customFormat="1" ht="15" customHeight="1">
      <c r="A106" s="195"/>
      <c r="C106" s="196"/>
      <c r="D106" s="197"/>
      <c r="E106" s="199"/>
      <c r="F106" s="221"/>
      <c r="G106" s="200"/>
      <c r="H106" s="94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</row>
    <row r="107" spans="1:19" s="61" customFormat="1" ht="15" customHeight="1">
      <c r="A107" s="195"/>
      <c r="C107" s="196"/>
      <c r="D107" s="197"/>
      <c r="E107" s="199"/>
      <c r="F107" s="221"/>
      <c r="G107" s="200"/>
      <c r="H107" s="94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</row>
    <row r="108" spans="1:19" s="61" customFormat="1" ht="15" customHeight="1">
      <c r="A108" s="195"/>
      <c r="C108" s="196"/>
      <c r="D108" s="197"/>
      <c r="E108" s="199"/>
      <c r="F108" s="221"/>
      <c r="G108" s="200"/>
      <c r="H108" s="94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</row>
    <row r="109" spans="1:19" s="61" customFormat="1" ht="15" customHeight="1">
      <c r="A109" s="195"/>
      <c r="C109" s="196"/>
      <c r="D109" s="197"/>
      <c r="E109" s="199"/>
      <c r="F109" s="221"/>
      <c r="G109" s="200"/>
      <c r="H109" s="94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</row>
    <row r="110" spans="1:19" s="61" customFormat="1" ht="15" customHeight="1">
      <c r="A110" s="195"/>
      <c r="C110" s="196"/>
      <c r="D110" s="197"/>
      <c r="E110" s="199"/>
      <c r="F110" s="221"/>
      <c r="G110" s="200"/>
      <c r="H110" s="94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</row>
    <row r="111" spans="1:19" s="61" customFormat="1" ht="15" customHeight="1">
      <c r="A111" s="195"/>
      <c r="C111" s="196"/>
      <c r="D111" s="197"/>
      <c r="E111" s="199"/>
      <c r="F111" s="221"/>
      <c r="G111" s="200"/>
      <c r="H111" s="94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</row>
    <row r="112" spans="1:19" s="61" customFormat="1" ht="15" customHeight="1">
      <c r="A112" s="195"/>
      <c r="C112" s="196"/>
      <c r="D112" s="197"/>
      <c r="E112" s="199"/>
      <c r="F112" s="221"/>
      <c r="G112" s="200"/>
      <c r="H112" s="94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</row>
    <row r="113" spans="1:19" s="61" customFormat="1" ht="15" customHeight="1">
      <c r="A113" s="195"/>
      <c r="C113" s="196"/>
      <c r="D113" s="197"/>
      <c r="E113" s="199"/>
      <c r="F113" s="221"/>
      <c r="G113" s="200"/>
      <c r="H113" s="94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</row>
    <row r="114" spans="1:19" s="61" customFormat="1" ht="15" customHeight="1">
      <c r="A114" s="195"/>
      <c r="C114" s="196"/>
      <c r="D114" s="197"/>
      <c r="E114" s="199"/>
      <c r="F114" s="221"/>
      <c r="G114" s="200"/>
      <c r="H114" s="94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</row>
    <row r="115" spans="1:19" s="61" customFormat="1" ht="15" customHeight="1">
      <c r="A115" s="195"/>
      <c r="C115" s="196"/>
      <c r="D115" s="197"/>
      <c r="E115" s="199"/>
      <c r="F115" s="221"/>
      <c r="G115" s="200"/>
      <c r="H115" s="94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</row>
    <row r="116" spans="1:19" s="61" customFormat="1" ht="15" customHeight="1">
      <c r="A116" s="195"/>
      <c r="C116" s="196"/>
      <c r="D116" s="197"/>
      <c r="E116" s="199"/>
      <c r="F116" s="221"/>
      <c r="G116" s="200"/>
      <c r="H116" s="94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</row>
    <row r="117" spans="1:19" s="61" customFormat="1" ht="15" customHeight="1">
      <c r="A117" s="195"/>
      <c r="C117" s="196"/>
      <c r="D117" s="197"/>
      <c r="E117" s="199"/>
      <c r="F117" s="221"/>
      <c r="G117" s="200"/>
      <c r="H117" s="94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</row>
    <row r="118" spans="1:19" s="61" customFormat="1" ht="15" customHeight="1">
      <c r="A118" s="195"/>
      <c r="C118" s="196"/>
      <c r="D118" s="197"/>
      <c r="E118" s="199"/>
      <c r="F118" s="221"/>
      <c r="G118" s="200"/>
      <c r="H118" s="94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</row>
    <row r="119" spans="1:19" s="61" customFormat="1" ht="15" customHeight="1">
      <c r="A119" s="195"/>
      <c r="C119" s="196"/>
      <c r="D119" s="197"/>
      <c r="E119" s="199"/>
      <c r="F119" s="221"/>
      <c r="G119" s="200"/>
      <c r="H119" s="94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</row>
    <row r="120" spans="1:19" s="61" customFormat="1" ht="15" customHeight="1">
      <c r="A120" s="195"/>
      <c r="C120" s="196"/>
      <c r="D120" s="197"/>
      <c r="E120" s="199"/>
      <c r="F120" s="221"/>
      <c r="G120" s="200"/>
      <c r="H120" s="238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</row>
    <row r="121" spans="1:19" s="61" customFormat="1" ht="15" customHeight="1">
      <c r="A121" s="195"/>
      <c r="C121" s="196"/>
      <c r="D121" s="197"/>
      <c r="E121" s="199"/>
      <c r="F121" s="221"/>
      <c r="G121" s="200"/>
      <c r="H121" s="238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</row>
    <row r="122" spans="1:19" s="61" customFormat="1" ht="15" customHeight="1">
      <c r="A122" s="195"/>
      <c r="C122" s="196"/>
      <c r="D122" s="197"/>
      <c r="E122" s="199"/>
      <c r="F122" s="221"/>
      <c r="G122" s="200"/>
      <c r="H122" s="238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</row>
    <row r="123" spans="1:19" s="61" customFormat="1" ht="15" customHeight="1">
      <c r="A123" s="195"/>
      <c r="C123" s="196"/>
      <c r="D123" s="197"/>
      <c r="E123" s="199"/>
      <c r="F123" s="221"/>
      <c r="G123" s="200"/>
      <c r="H123" s="238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</row>
    <row r="124" spans="1:19" s="61" customFormat="1" ht="15" customHeight="1">
      <c r="A124" s="195"/>
      <c r="C124" s="196"/>
      <c r="D124" s="197"/>
      <c r="E124" s="199"/>
      <c r="F124" s="221"/>
      <c r="G124" s="200"/>
      <c r="H124" s="238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</row>
    <row r="125" spans="1:19" s="61" customFormat="1" ht="15" customHeight="1">
      <c r="A125" s="195"/>
      <c r="C125" s="196"/>
      <c r="D125" s="197"/>
      <c r="E125" s="199"/>
      <c r="F125" s="221"/>
      <c r="G125" s="200"/>
      <c r="H125" s="238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</row>
    <row r="126" spans="1:19" s="61" customFormat="1" ht="15" customHeight="1">
      <c r="A126" s="195"/>
      <c r="C126" s="196"/>
      <c r="D126" s="197"/>
      <c r="E126" s="199"/>
      <c r="F126" s="221"/>
      <c r="G126" s="200"/>
      <c r="H126" s="238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</row>
    <row r="127" spans="1:19" s="61" customFormat="1" ht="15" customHeight="1">
      <c r="A127" s="195"/>
      <c r="C127" s="196"/>
      <c r="D127" s="197"/>
      <c r="E127" s="199"/>
      <c r="F127" s="221"/>
      <c r="G127" s="200"/>
      <c r="H127" s="238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</row>
    <row r="128" spans="1:19" s="61" customFormat="1" ht="15" customHeight="1">
      <c r="A128" s="195"/>
      <c r="C128" s="196"/>
      <c r="D128" s="197"/>
      <c r="E128" s="199"/>
      <c r="F128" s="221"/>
      <c r="G128" s="200"/>
      <c r="H128" s="238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</row>
    <row r="129" spans="1:19" s="61" customFormat="1" ht="15" customHeight="1">
      <c r="A129" s="195"/>
      <c r="C129" s="196"/>
      <c r="D129" s="197"/>
      <c r="E129" s="199"/>
      <c r="F129" s="221"/>
      <c r="G129" s="200"/>
      <c r="H129" s="238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</row>
    <row r="130" spans="1:19" s="61" customFormat="1" ht="15" customHeight="1">
      <c r="A130" s="195"/>
      <c r="C130" s="196"/>
      <c r="D130" s="197"/>
      <c r="E130" s="199"/>
      <c r="F130" s="221"/>
      <c r="G130" s="200"/>
      <c r="H130" s="238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</row>
    <row r="131" spans="1:19" s="61" customFormat="1" ht="15" customHeight="1">
      <c r="A131" s="195"/>
      <c r="C131" s="196"/>
      <c r="D131" s="197"/>
      <c r="E131" s="199"/>
      <c r="F131" s="221"/>
      <c r="G131" s="200"/>
      <c r="H131" s="238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</row>
    <row r="132" spans="1:19" s="61" customFormat="1" ht="15" customHeight="1">
      <c r="A132" s="195"/>
      <c r="C132" s="196"/>
      <c r="D132" s="197"/>
      <c r="E132" s="199"/>
      <c r="F132" s="221"/>
      <c r="G132" s="200"/>
      <c r="H132" s="238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</row>
    <row r="133" spans="1:19" s="61" customFormat="1" ht="15" customHeight="1">
      <c r="A133" s="195"/>
      <c r="C133" s="196"/>
      <c r="D133" s="197"/>
      <c r="E133" s="199"/>
      <c r="F133" s="221"/>
      <c r="G133" s="200"/>
      <c r="H133" s="238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</row>
    <row r="134" spans="1:19" s="61" customFormat="1" ht="15" customHeight="1">
      <c r="A134" s="195"/>
      <c r="C134" s="196"/>
      <c r="D134" s="197"/>
      <c r="E134" s="199"/>
      <c r="F134" s="221"/>
      <c r="G134" s="200"/>
      <c r="H134" s="238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</row>
    <row r="135" spans="1:19" s="61" customFormat="1" ht="15" customHeight="1">
      <c r="A135" s="195"/>
      <c r="C135" s="196"/>
      <c r="D135" s="197"/>
      <c r="E135" s="199"/>
      <c r="F135" s="221"/>
      <c r="G135" s="200"/>
      <c r="H135" s="238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</row>
    <row r="136" spans="1:19" s="61" customFormat="1" ht="15" customHeight="1">
      <c r="A136" s="195"/>
      <c r="C136" s="196"/>
      <c r="D136" s="197"/>
      <c r="E136" s="199"/>
      <c r="F136" s="221"/>
      <c r="G136" s="200"/>
      <c r="H136" s="238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</row>
    <row r="137" spans="1:19" s="61" customFormat="1" ht="15" customHeight="1">
      <c r="A137" s="195"/>
      <c r="C137" s="196"/>
      <c r="D137" s="197"/>
      <c r="E137" s="199"/>
      <c r="F137" s="221"/>
      <c r="G137" s="200"/>
      <c r="H137" s="238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</row>
    <row r="138" spans="1:19" s="61" customFormat="1" ht="15" customHeight="1">
      <c r="A138" s="195"/>
      <c r="C138" s="196"/>
      <c r="D138" s="197"/>
      <c r="E138" s="199"/>
      <c r="F138" s="221"/>
      <c r="G138" s="200"/>
      <c r="H138" s="238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</row>
    <row r="139" spans="1:19" s="61" customFormat="1" ht="15" customHeight="1">
      <c r="A139" s="195"/>
      <c r="C139" s="196"/>
      <c r="D139" s="197"/>
      <c r="E139" s="199"/>
      <c r="F139" s="221"/>
      <c r="G139" s="200"/>
      <c r="H139" s="238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</row>
    <row r="140" spans="1:19" s="61" customFormat="1" ht="15" customHeight="1">
      <c r="A140" s="195"/>
      <c r="C140" s="196"/>
      <c r="D140" s="197"/>
      <c r="E140" s="199"/>
      <c r="F140" s="221"/>
      <c r="G140" s="200"/>
      <c r="H140" s="238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</row>
    <row r="141" spans="1:19" s="61" customFormat="1" ht="15" customHeight="1">
      <c r="A141" s="195"/>
      <c r="C141" s="196"/>
      <c r="D141" s="197"/>
      <c r="E141" s="199"/>
      <c r="F141" s="221"/>
      <c r="G141" s="200"/>
      <c r="H141" s="238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</row>
    <row r="142" spans="1:19" s="61" customFormat="1" ht="15" customHeight="1">
      <c r="A142" s="195"/>
      <c r="C142" s="196"/>
      <c r="D142" s="197"/>
      <c r="E142" s="199"/>
      <c r="F142" s="221"/>
      <c r="G142" s="200"/>
      <c r="H142" s="238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</row>
    <row r="143" spans="1:19" s="61" customFormat="1" ht="15" customHeight="1">
      <c r="A143" s="195"/>
      <c r="C143" s="196"/>
      <c r="D143" s="197"/>
      <c r="E143" s="199"/>
      <c r="F143" s="221"/>
      <c r="G143" s="200"/>
      <c r="H143" s="238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</row>
    <row r="144" spans="1:19" s="61" customFormat="1" ht="15" customHeight="1">
      <c r="A144" s="195"/>
      <c r="C144" s="196"/>
      <c r="D144" s="197"/>
      <c r="E144" s="199"/>
      <c r="F144" s="221"/>
      <c r="G144" s="200"/>
      <c r="H144" s="238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</row>
    <row r="145" spans="1:19" s="61" customFormat="1" ht="15" customHeight="1">
      <c r="A145" s="195"/>
      <c r="C145" s="196"/>
      <c r="D145" s="197"/>
      <c r="E145" s="199"/>
      <c r="F145" s="221"/>
      <c r="G145" s="200"/>
      <c r="H145" s="238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</row>
    <row r="146" spans="1:19" s="61" customFormat="1" ht="15" customHeight="1">
      <c r="A146" s="195"/>
      <c r="C146" s="196"/>
      <c r="D146" s="197"/>
      <c r="E146" s="199"/>
      <c r="F146" s="221"/>
      <c r="G146" s="200"/>
      <c r="H146" s="238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</row>
    <row r="147" spans="1:19" s="61" customFormat="1" ht="15" customHeight="1">
      <c r="A147" s="195"/>
      <c r="C147" s="196"/>
      <c r="D147" s="197"/>
      <c r="E147" s="199"/>
      <c r="F147" s="221"/>
      <c r="G147" s="200"/>
      <c r="H147" s="238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</row>
    <row r="148" spans="1:19" s="61" customFormat="1" ht="15" customHeight="1">
      <c r="A148" s="195"/>
      <c r="C148" s="196"/>
      <c r="D148" s="197"/>
      <c r="E148" s="199"/>
      <c r="F148" s="221"/>
      <c r="G148" s="200"/>
      <c r="H148" s="238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</row>
    <row r="149" spans="1:19" s="61" customFormat="1" ht="15" customHeight="1">
      <c r="A149" s="195"/>
      <c r="C149" s="196"/>
      <c r="D149" s="197"/>
      <c r="E149" s="199"/>
      <c r="F149" s="221"/>
      <c r="G149" s="200"/>
      <c r="H149" s="238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</row>
    <row r="150" spans="1:19" s="61" customFormat="1" ht="15" customHeight="1">
      <c r="A150" s="195"/>
      <c r="C150" s="196"/>
      <c r="D150" s="197"/>
      <c r="E150" s="199"/>
      <c r="F150" s="221"/>
      <c r="G150" s="200"/>
      <c r="H150" s="238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</row>
    <row r="151" spans="1:19" s="61" customFormat="1" ht="15" customHeight="1">
      <c r="A151" s="195"/>
      <c r="C151" s="196"/>
      <c r="D151" s="197"/>
      <c r="E151" s="199"/>
      <c r="F151" s="221"/>
      <c r="G151" s="200"/>
      <c r="H151" s="238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</row>
    <row r="152" spans="1:19" s="61" customFormat="1" ht="15" customHeight="1">
      <c r="A152" s="195"/>
      <c r="C152" s="196"/>
      <c r="D152" s="197"/>
      <c r="E152" s="199"/>
      <c r="F152" s="221"/>
      <c r="G152" s="200"/>
      <c r="H152" s="238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</row>
    <row r="153" spans="1:19" s="61" customFormat="1" ht="15" customHeight="1">
      <c r="A153" s="195"/>
      <c r="C153" s="196"/>
      <c r="D153" s="197"/>
      <c r="E153" s="199"/>
      <c r="F153" s="221"/>
      <c r="G153" s="200"/>
      <c r="H153" s="238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</row>
    <row r="154" spans="1:19" s="61" customFormat="1" ht="15" customHeight="1">
      <c r="A154" s="195"/>
      <c r="C154" s="196"/>
      <c r="D154" s="197"/>
      <c r="E154" s="199"/>
      <c r="F154" s="221"/>
      <c r="G154" s="200"/>
      <c r="H154" s="238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</row>
    <row r="155" spans="1:19" s="61" customFormat="1" ht="15" customHeight="1">
      <c r="A155" s="195"/>
      <c r="C155" s="196"/>
      <c r="D155" s="197"/>
      <c r="E155" s="199"/>
      <c r="F155" s="221"/>
      <c r="G155" s="200"/>
      <c r="H155" s="238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</row>
    <row r="156" spans="1:19" s="61" customFormat="1" ht="15" customHeight="1">
      <c r="A156" s="195"/>
      <c r="C156" s="196"/>
      <c r="D156" s="197"/>
      <c r="E156" s="199"/>
      <c r="F156" s="221"/>
      <c r="G156" s="200"/>
      <c r="H156" s="238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</row>
    <row r="157" spans="1:19" s="61" customFormat="1" ht="15" customHeight="1">
      <c r="A157" s="195"/>
      <c r="C157" s="196"/>
      <c r="D157" s="197"/>
      <c r="E157" s="199"/>
      <c r="F157" s="221"/>
      <c r="G157" s="200"/>
      <c r="H157" s="238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</row>
    <row r="158" spans="1:19" s="61" customFormat="1" ht="15" customHeight="1">
      <c r="A158" s="195"/>
      <c r="C158" s="196"/>
      <c r="D158" s="197"/>
      <c r="E158" s="199"/>
      <c r="F158" s="221"/>
      <c r="G158" s="200"/>
      <c r="H158" s="238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</row>
    <row r="159" spans="1:19" s="61" customFormat="1" ht="15" customHeight="1">
      <c r="A159" s="195"/>
      <c r="C159" s="196"/>
      <c r="D159" s="197"/>
      <c r="E159" s="199"/>
      <c r="F159" s="221"/>
      <c r="G159" s="200"/>
      <c r="H159" s="238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</row>
    <row r="160" spans="1:19" s="61" customFormat="1" ht="15" customHeight="1">
      <c r="A160" s="195"/>
      <c r="C160" s="196"/>
      <c r="D160" s="197"/>
      <c r="E160" s="199"/>
      <c r="F160" s="221"/>
      <c r="G160" s="200"/>
      <c r="H160" s="238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</row>
    <row r="161" spans="1:19" s="61" customFormat="1" ht="15" customHeight="1">
      <c r="A161" s="195"/>
      <c r="C161" s="196"/>
      <c r="D161" s="197"/>
      <c r="E161" s="199"/>
      <c r="F161" s="221"/>
      <c r="G161" s="200"/>
      <c r="H161" s="238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</row>
    <row r="162" spans="1:19" s="61" customFormat="1" ht="15" customHeight="1">
      <c r="A162" s="195"/>
      <c r="C162" s="196"/>
      <c r="D162" s="197"/>
      <c r="E162" s="199"/>
      <c r="F162" s="221"/>
      <c r="G162" s="200"/>
      <c r="H162" s="238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</row>
    <row r="163" spans="1:19" s="61" customFormat="1" ht="15" customHeight="1">
      <c r="A163" s="195"/>
      <c r="C163" s="196"/>
      <c r="D163" s="197"/>
      <c r="E163" s="199"/>
      <c r="F163" s="221"/>
      <c r="G163" s="200"/>
      <c r="H163" s="238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</row>
    <row r="164" spans="1:19" s="61" customFormat="1" ht="15" customHeight="1">
      <c r="A164" s="195"/>
      <c r="C164" s="196"/>
      <c r="D164" s="197"/>
      <c r="E164" s="199"/>
      <c r="F164" s="221"/>
      <c r="G164" s="200"/>
      <c r="H164" s="238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</row>
    <row r="165" spans="1:19" s="61" customFormat="1" ht="15" customHeight="1">
      <c r="A165" s="195"/>
      <c r="C165" s="196"/>
      <c r="D165" s="197"/>
      <c r="E165" s="199"/>
      <c r="F165" s="221"/>
      <c r="G165" s="200"/>
      <c r="H165" s="238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</row>
    <row r="166" spans="1:19" s="61" customFormat="1" ht="15" customHeight="1">
      <c r="A166" s="195"/>
      <c r="C166" s="196"/>
      <c r="D166" s="197"/>
      <c r="E166" s="199"/>
      <c r="F166" s="221"/>
      <c r="G166" s="200"/>
      <c r="H166" s="238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</row>
    <row r="167" spans="1:19" s="61" customFormat="1" ht="15" customHeight="1">
      <c r="A167" s="195"/>
      <c r="C167" s="196"/>
      <c r="D167" s="197"/>
      <c r="E167" s="199"/>
      <c r="F167" s="221"/>
      <c r="G167" s="200"/>
      <c r="H167" s="238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</row>
    <row r="168" spans="1:19" s="61" customFormat="1" ht="15" customHeight="1">
      <c r="A168" s="195"/>
      <c r="C168" s="196"/>
      <c r="D168" s="197"/>
      <c r="E168" s="199"/>
      <c r="F168" s="221"/>
      <c r="G168" s="200"/>
      <c r="H168" s="238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</row>
    <row r="169" spans="1:19" s="61" customFormat="1" ht="15" customHeight="1">
      <c r="A169" s="195"/>
      <c r="C169" s="196"/>
      <c r="D169" s="197"/>
      <c r="E169" s="199"/>
      <c r="F169" s="221"/>
      <c r="G169" s="200"/>
      <c r="H169" s="238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</row>
    <row r="170" spans="1:19" s="61" customFormat="1" ht="15" customHeight="1">
      <c r="A170" s="195"/>
      <c r="C170" s="196"/>
      <c r="D170" s="197"/>
      <c r="E170" s="199"/>
      <c r="F170" s="221"/>
      <c r="G170" s="200"/>
      <c r="H170" s="238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</row>
    <row r="171" spans="1:19" s="61" customFormat="1" ht="15" customHeight="1">
      <c r="A171" s="195"/>
      <c r="C171" s="196"/>
      <c r="D171" s="197"/>
      <c r="E171" s="199"/>
      <c r="F171" s="221"/>
      <c r="G171" s="200"/>
      <c r="H171" s="238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</row>
    <row r="172" spans="1:19" s="61" customFormat="1" ht="15" customHeight="1">
      <c r="A172" s="195"/>
      <c r="C172" s="196"/>
      <c r="D172" s="197"/>
      <c r="E172" s="199"/>
      <c r="F172" s="221"/>
      <c r="G172" s="200"/>
      <c r="H172" s="238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</row>
    <row r="173" spans="1:19" s="61" customFormat="1" ht="15" customHeight="1">
      <c r="A173" s="195"/>
      <c r="C173" s="196"/>
      <c r="D173" s="197"/>
      <c r="E173" s="199"/>
      <c r="F173" s="221"/>
      <c r="G173" s="200"/>
      <c r="H173" s="238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</row>
    <row r="174" spans="1:19" s="61" customFormat="1" ht="15" customHeight="1">
      <c r="A174" s="195"/>
      <c r="C174" s="196"/>
      <c r="D174" s="197"/>
      <c r="E174" s="199"/>
      <c r="F174" s="221"/>
      <c r="G174" s="200"/>
      <c r="H174" s="238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</row>
    <row r="175" spans="1:19" s="61" customFormat="1" ht="15" customHeight="1">
      <c r="A175" s="195"/>
      <c r="C175" s="196"/>
      <c r="D175" s="197"/>
      <c r="E175" s="199"/>
      <c r="F175" s="221"/>
      <c r="G175" s="200"/>
      <c r="H175" s="238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</row>
    <row r="176" spans="1:19" s="61" customFormat="1" ht="15" customHeight="1">
      <c r="A176" s="195"/>
      <c r="C176" s="196"/>
      <c r="D176" s="197"/>
      <c r="E176" s="199"/>
      <c r="F176" s="221"/>
      <c r="G176" s="200"/>
      <c r="H176" s="238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</row>
    <row r="177" spans="1:19" s="61" customFormat="1" ht="15" customHeight="1">
      <c r="A177" s="195"/>
      <c r="C177" s="196"/>
      <c r="D177" s="197"/>
      <c r="E177" s="199"/>
      <c r="F177" s="221"/>
      <c r="G177" s="200"/>
      <c r="H177" s="238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</row>
    <row r="178" spans="1:19" s="61" customFormat="1" ht="15" customHeight="1">
      <c r="A178" s="195"/>
      <c r="C178" s="196"/>
      <c r="D178" s="197"/>
      <c r="E178" s="199"/>
      <c r="F178" s="221"/>
      <c r="G178" s="200"/>
      <c r="H178" s="238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</row>
    <row r="179" spans="1:19" s="61" customFormat="1" ht="15" customHeight="1">
      <c r="A179" s="195"/>
      <c r="C179" s="196"/>
      <c r="D179" s="197"/>
      <c r="E179" s="199"/>
      <c r="F179" s="221"/>
      <c r="G179" s="200"/>
      <c r="H179" s="238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</row>
    <row r="180" spans="1:19" s="61" customFormat="1" ht="15" customHeight="1">
      <c r="A180" s="195"/>
      <c r="C180" s="196"/>
      <c r="D180" s="197"/>
      <c r="E180" s="199"/>
      <c r="F180" s="221"/>
      <c r="G180" s="200"/>
      <c r="H180" s="238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</row>
    <row r="181" spans="1:19" s="61" customFormat="1" ht="15" customHeight="1">
      <c r="A181" s="195"/>
      <c r="C181" s="196"/>
      <c r="D181" s="197"/>
      <c r="E181" s="199"/>
      <c r="F181" s="221"/>
      <c r="G181" s="200"/>
      <c r="H181" s="238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</row>
    <row r="182" spans="1:19" s="61" customFormat="1" ht="15" customHeight="1">
      <c r="A182" s="195"/>
      <c r="C182" s="196"/>
      <c r="D182" s="197"/>
      <c r="E182" s="199"/>
      <c r="F182" s="221"/>
      <c r="G182" s="200"/>
      <c r="H182" s="238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</row>
    <row r="183" spans="1:19" s="61" customFormat="1" ht="15" customHeight="1">
      <c r="A183" s="195"/>
      <c r="C183" s="196"/>
      <c r="D183" s="197"/>
      <c r="E183" s="199"/>
      <c r="F183" s="221"/>
      <c r="G183" s="200"/>
      <c r="H183" s="238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</row>
    <row r="184" spans="1:19" s="61" customFormat="1" ht="15" customHeight="1">
      <c r="A184" s="195"/>
      <c r="C184" s="196"/>
      <c r="D184" s="197"/>
      <c r="E184" s="199"/>
      <c r="F184" s="221"/>
      <c r="G184" s="200"/>
      <c r="H184" s="238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</row>
    <row r="185" spans="1:19" s="61" customFormat="1" ht="15" customHeight="1">
      <c r="A185" s="195"/>
      <c r="C185" s="196"/>
      <c r="D185" s="197"/>
      <c r="E185" s="199"/>
      <c r="F185" s="221"/>
      <c r="G185" s="200"/>
      <c r="H185" s="238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</row>
    <row r="186" spans="1:19" s="61" customFormat="1" ht="15" customHeight="1">
      <c r="A186" s="195"/>
      <c r="C186" s="196"/>
      <c r="D186" s="197"/>
      <c r="E186" s="199"/>
      <c r="F186" s="221"/>
      <c r="G186" s="200"/>
      <c r="H186" s="238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</row>
    <row r="187" spans="1:19" s="61" customFormat="1" ht="15" customHeight="1">
      <c r="A187" s="195"/>
      <c r="C187" s="196"/>
      <c r="D187" s="197"/>
      <c r="E187" s="199"/>
      <c r="F187" s="221"/>
      <c r="G187" s="200"/>
      <c r="H187" s="238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</row>
    <row r="188" spans="1:19" s="61" customFormat="1" ht="15" customHeight="1">
      <c r="A188" s="195"/>
      <c r="C188" s="196"/>
      <c r="D188" s="197"/>
      <c r="E188" s="199"/>
      <c r="F188" s="221"/>
      <c r="G188" s="200"/>
      <c r="H188" s="238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</row>
    <row r="189" spans="1:19" s="61" customFormat="1" ht="15" customHeight="1">
      <c r="A189" s="195"/>
      <c r="C189" s="196"/>
      <c r="D189" s="197"/>
      <c r="E189" s="199"/>
      <c r="F189" s="221"/>
      <c r="G189" s="200"/>
      <c r="H189" s="238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</row>
    <row r="190" spans="1:19" s="61" customFormat="1" ht="15" customHeight="1">
      <c r="A190" s="195"/>
      <c r="C190" s="196"/>
      <c r="D190" s="197"/>
      <c r="E190" s="199"/>
      <c r="F190" s="221"/>
      <c r="G190" s="200"/>
      <c r="H190" s="238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</row>
    <row r="191" spans="1:19" s="61" customFormat="1" ht="15" customHeight="1">
      <c r="A191" s="195"/>
      <c r="C191" s="196"/>
      <c r="D191" s="197"/>
      <c r="E191" s="199"/>
      <c r="F191" s="221"/>
      <c r="G191" s="200"/>
      <c r="H191" s="238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</row>
    <row r="192" spans="1:19" s="61" customFormat="1" ht="15" customHeight="1">
      <c r="A192" s="195"/>
      <c r="C192" s="196"/>
      <c r="D192" s="197"/>
      <c r="E192" s="199"/>
      <c r="F192" s="221"/>
      <c r="G192" s="200"/>
      <c r="H192" s="238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</row>
    <row r="193" spans="1:19" s="61" customFormat="1" ht="15" customHeight="1">
      <c r="A193" s="195"/>
      <c r="C193" s="196"/>
      <c r="D193" s="197"/>
      <c r="E193" s="199"/>
      <c r="F193" s="221"/>
      <c r="G193" s="200"/>
      <c r="H193" s="238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</row>
    <row r="194" spans="1:19" s="61" customFormat="1" ht="15" customHeight="1">
      <c r="A194" s="195"/>
      <c r="C194" s="196"/>
      <c r="D194" s="197"/>
      <c r="E194" s="199"/>
      <c r="F194" s="221"/>
      <c r="G194" s="200"/>
      <c r="H194" s="238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</row>
    <row r="195" spans="1:19" s="61" customFormat="1" ht="15" customHeight="1">
      <c r="A195" s="195"/>
      <c r="C195" s="196"/>
      <c r="D195" s="197"/>
      <c r="E195" s="199"/>
      <c r="F195" s="221"/>
      <c r="G195" s="200"/>
      <c r="H195" s="238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</row>
    <row r="196" spans="1:19" s="61" customFormat="1" ht="15" customHeight="1">
      <c r="A196" s="195"/>
      <c r="C196" s="196"/>
      <c r="D196" s="197"/>
      <c r="E196" s="199"/>
      <c r="F196" s="221"/>
      <c r="G196" s="200"/>
      <c r="H196" s="238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</row>
    <row r="197" spans="1:19" s="61" customFormat="1" ht="15" customHeight="1">
      <c r="A197" s="195"/>
      <c r="C197" s="196"/>
      <c r="D197" s="197"/>
      <c r="E197" s="199"/>
      <c r="F197" s="221"/>
      <c r="G197" s="200"/>
      <c r="H197" s="238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</row>
    <row r="198" spans="1:19" s="61" customFormat="1" ht="15" customHeight="1">
      <c r="A198" s="195"/>
      <c r="C198" s="196"/>
      <c r="D198" s="197"/>
      <c r="E198" s="199"/>
      <c r="F198" s="221"/>
      <c r="G198" s="200"/>
      <c r="H198" s="238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</row>
    <row r="199" spans="1:19" s="61" customFormat="1" ht="15" customHeight="1">
      <c r="A199" s="195"/>
      <c r="C199" s="196"/>
      <c r="D199" s="197"/>
      <c r="E199" s="199"/>
      <c r="F199" s="221"/>
      <c r="G199" s="200"/>
      <c r="H199" s="238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</row>
    <row r="200" spans="1:19" s="61" customFormat="1" ht="15" customHeight="1">
      <c r="A200" s="195"/>
      <c r="C200" s="196"/>
      <c r="D200" s="197"/>
      <c r="E200" s="199"/>
      <c r="F200" s="221"/>
      <c r="G200" s="200"/>
      <c r="H200" s="238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</row>
    <row r="201" spans="1:19" s="61" customFormat="1" ht="15" customHeight="1">
      <c r="A201" s="195"/>
      <c r="C201" s="196"/>
      <c r="D201" s="197"/>
      <c r="E201" s="199"/>
      <c r="F201" s="221"/>
      <c r="G201" s="200"/>
      <c r="H201" s="238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</row>
    <row r="202" spans="1:19" s="61" customFormat="1" ht="15" customHeight="1">
      <c r="A202" s="195"/>
      <c r="C202" s="196"/>
      <c r="D202" s="197"/>
      <c r="E202" s="199"/>
      <c r="F202" s="221"/>
      <c r="G202" s="200"/>
      <c r="H202" s="238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</row>
    <row r="203" spans="1:19" s="61" customFormat="1" ht="15" customHeight="1">
      <c r="A203" s="195"/>
      <c r="C203" s="196"/>
      <c r="D203" s="197"/>
      <c r="E203" s="199"/>
      <c r="F203" s="221"/>
      <c r="G203" s="200"/>
      <c r="H203" s="238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</row>
    <row r="204" spans="1:19" s="61" customFormat="1" ht="15" customHeight="1">
      <c r="A204" s="195"/>
      <c r="C204" s="196"/>
      <c r="D204" s="197"/>
      <c r="E204" s="199"/>
      <c r="F204" s="221"/>
      <c r="G204" s="200"/>
      <c r="H204" s="238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</row>
    <row r="205" spans="1:19" s="61" customFormat="1" ht="15" customHeight="1">
      <c r="A205" s="195"/>
      <c r="C205" s="196"/>
      <c r="D205" s="197"/>
      <c r="E205" s="199"/>
      <c r="F205" s="221"/>
      <c r="G205" s="200"/>
      <c r="H205" s="238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</row>
    <row r="206" spans="1:19" s="61" customFormat="1" ht="15" customHeight="1">
      <c r="A206" s="195"/>
      <c r="C206" s="196"/>
      <c r="D206" s="197"/>
      <c r="E206" s="199"/>
      <c r="F206" s="221"/>
      <c r="G206" s="200"/>
      <c r="H206" s="238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</row>
    <row r="207" spans="1:19" s="61" customFormat="1" ht="15" customHeight="1">
      <c r="A207" s="195"/>
      <c r="C207" s="196"/>
      <c r="D207" s="197"/>
      <c r="E207" s="199"/>
      <c r="F207" s="221"/>
      <c r="G207" s="200"/>
      <c r="H207" s="238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</row>
    <row r="208" spans="1:19" s="61" customFormat="1" ht="15" customHeight="1">
      <c r="A208" s="195"/>
      <c r="C208" s="196"/>
      <c r="D208" s="197"/>
      <c r="E208" s="199"/>
      <c r="F208" s="221"/>
      <c r="G208" s="200"/>
      <c r="H208" s="238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</row>
    <row r="209" spans="1:19" s="61" customFormat="1" ht="15" customHeight="1">
      <c r="A209" s="195"/>
      <c r="C209" s="196"/>
      <c r="D209" s="197"/>
      <c r="E209" s="199"/>
      <c r="F209" s="221"/>
      <c r="G209" s="200"/>
      <c r="H209" s="238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</row>
    <row r="210" spans="1:19" s="61" customFormat="1" ht="15" customHeight="1">
      <c r="A210" s="195"/>
      <c r="C210" s="196"/>
      <c r="D210" s="197"/>
      <c r="E210" s="199"/>
      <c r="F210" s="221"/>
      <c r="G210" s="200"/>
      <c r="H210" s="238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</row>
    <row r="211" spans="1:19" s="61" customFormat="1" ht="15" customHeight="1">
      <c r="A211" s="195"/>
      <c r="C211" s="196"/>
      <c r="D211" s="197"/>
      <c r="E211" s="199"/>
      <c r="F211" s="221"/>
      <c r="G211" s="200"/>
      <c r="H211" s="238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</row>
    <row r="212" spans="1:19" s="61" customFormat="1" ht="15" customHeight="1">
      <c r="A212" s="195"/>
      <c r="C212" s="196"/>
      <c r="D212" s="197"/>
      <c r="E212" s="199"/>
      <c r="F212" s="221"/>
      <c r="G212" s="200"/>
      <c r="H212" s="238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</row>
    <row r="213" spans="1:19" s="61" customFormat="1" ht="15" customHeight="1">
      <c r="A213" s="195"/>
      <c r="C213" s="196"/>
      <c r="D213" s="197"/>
      <c r="E213" s="199"/>
      <c r="F213" s="221"/>
      <c r="G213" s="200"/>
      <c r="H213" s="238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</row>
    <row r="214" spans="1:19" s="61" customFormat="1" ht="15" customHeight="1">
      <c r="A214" s="195"/>
      <c r="C214" s="196"/>
      <c r="D214" s="197"/>
      <c r="E214" s="199"/>
      <c r="F214" s="221"/>
      <c r="G214" s="200"/>
      <c r="H214" s="238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</row>
    <row r="215" spans="1:19" s="61" customFormat="1" ht="15" customHeight="1">
      <c r="A215" s="195"/>
      <c r="C215" s="196"/>
      <c r="D215" s="197"/>
      <c r="E215" s="199"/>
      <c r="F215" s="221"/>
      <c r="G215" s="200"/>
      <c r="H215" s="238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</row>
    <row r="216" spans="1:19" s="61" customFormat="1" ht="15" customHeight="1">
      <c r="A216" s="195"/>
      <c r="C216" s="196"/>
      <c r="D216" s="197"/>
      <c r="E216" s="199"/>
      <c r="F216" s="221"/>
      <c r="G216" s="200"/>
      <c r="H216" s="238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</row>
    <row r="217" spans="1:19" s="61" customFormat="1" ht="15" customHeight="1">
      <c r="A217" s="195"/>
      <c r="C217" s="196"/>
      <c r="D217" s="197"/>
      <c r="E217" s="199"/>
      <c r="F217" s="221"/>
      <c r="G217" s="200"/>
      <c r="H217" s="238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</row>
    <row r="218" spans="1:19" s="61" customFormat="1" ht="15" customHeight="1">
      <c r="A218" s="195"/>
      <c r="C218" s="196"/>
      <c r="D218" s="197"/>
      <c r="E218" s="199"/>
      <c r="F218" s="221"/>
      <c r="G218" s="200"/>
      <c r="H218" s="238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</row>
    <row r="219" spans="1:19" s="61" customFormat="1" ht="15" customHeight="1">
      <c r="A219" s="195"/>
      <c r="C219" s="196"/>
      <c r="D219" s="197"/>
      <c r="E219" s="199"/>
      <c r="F219" s="221"/>
      <c r="G219" s="200"/>
      <c r="H219" s="238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</row>
    <row r="220" spans="1:19" s="61" customFormat="1" ht="15" customHeight="1">
      <c r="A220" s="195"/>
      <c r="C220" s="196"/>
      <c r="D220" s="197"/>
      <c r="E220" s="199"/>
      <c r="F220" s="221"/>
      <c r="G220" s="200"/>
      <c r="H220" s="238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</row>
    <row r="221" spans="1:19" s="61" customFormat="1" ht="15" customHeight="1">
      <c r="A221" s="195"/>
      <c r="C221" s="196"/>
      <c r="D221" s="197"/>
      <c r="E221" s="199"/>
      <c r="F221" s="221"/>
      <c r="G221" s="200"/>
      <c r="H221" s="238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</row>
    <row r="222" spans="1:19" s="61" customFormat="1" ht="15" customHeight="1">
      <c r="A222" s="195"/>
      <c r="C222" s="196"/>
      <c r="D222" s="197"/>
      <c r="E222" s="199"/>
      <c r="F222" s="221"/>
      <c r="G222" s="200"/>
      <c r="H222" s="238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</row>
    <row r="223" spans="1:19" s="61" customFormat="1" ht="15" customHeight="1">
      <c r="A223" s="195"/>
      <c r="C223" s="196"/>
      <c r="D223" s="197"/>
      <c r="E223" s="199"/>
      <c r="F223" s="221"/>
      <c r="G223" s="200"/>
      <c r="H223" s="238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</row>
    <row r="224" spans="1:19" s="61" customFormat="1" ht="15" customHeight="1">
      <c r="A224" s="195"/>
      <c r="C224" s="196"/>
      <c r="D224" s="197"/>
      <c r="E224" s="199"/>
      <c r="F224" s="221"/>
      <c r="G224" s="200"/>
      <c r="H224" s="238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</row>
    <row r="225" spans="1:19" s="61" customFormat="1" ht="15" customHeight="1">
      <c r="A225" s="195"/>
      <c r="C225" s="196"/>
      <c r="D225" s="197"/>
      <c r="E225" s="199"/>
      <c r="F225" s="221"/>
      <c r="G225" s="200"/>
      <c r="H225" s="238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</row>
    <row r="226" spans="1:19" s="61" customFormat="1" ht="15" customHeight="1">
      <c r="A226" s="195"/>
      <c r="C226" s="196"/>
      <c r="D226" s="197"/>
      <c r="E226" s="199"/>
      <c r="F226" s="221"/>
      <c r="G226" s="200"/>
      <c r="H226" s="238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</row>
    <row r="227" spans="1:19" s="61" customFormat="1" ht="15" customHeight="1">
      <c r="A227" s="195"/>
      <c r="C227" s="196"/>
      <c r="D227" s="197"/>
      <c r="E227" s="199"/>
      <c r="F227" s="221"/>
      <c r="G227" s="200"/>
      <c r="H227" s="238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</row>
    <row r="228" spans="1:19" s="61" customFormat="1" ht="15" customHeight="1">
      <c r="A228" s="195"/>
      <c r="C228" s="196"/>
      <c r="D228" s="197"/>
      <c r="E228" s="199"/>
      <c r="F228" s="221"/>
      <c r="G228" s="200"/>
      <c r="H228" s="238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</row>
    <row r="229" spans="1:19" s="61" customFormat="1" ht="15" customHeight="1">
      <c r="A229" s="195"/>
      <c r="C229" s="196"/>
      <c r="D229" s="197"/>
      <c r="E229" s="199"/>
      <c r="F229" s="221"/>
      <c r="G229" s="200"/>
      <c r="H229" s="238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</row>
    <row r="230" spans="1:19" s="61" customFormat="1" ht="15" customHeight="1">
      <c r="A230" s="195"/>
      <c r="C230" s="196"/>
      <c r="D230" s="197"/>
      <c r="E230" s="199"/>
      <c r="F230" s="221"/>
      <c r="G230" s="200"/>
      <c r="H230" s="238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</row>
    <row r="231" spans="1:19" s="61" customFormat="1" ht="15" customHeight="1">
      <c r="A231" s="195"/>
      <c r="C231" s="196"/>
      <c r="D231" s="197"/>
      <c r="E231" s="199"/>
      <c r="F231" s="221"/>
      <c r="G231" s="200"/>
      <c r="H231" s="238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</row>
    <row r="232" spans="1:19" s="61" customFormat="1" ht="15" customHeight="1">
      <c r="A232" s="195"/>
      <c r="C232" s="196"/>
      <c r="D232" s="197"/>
      <c r="E232" s="199"/>
      <c r="F232" s="221"/>
      <c r="G232" s="200"/>
      <c r="H232" s="238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</row>
    <row r="233" spans="1:19" s="61" customFormat="1" ht="15" customHeight="1">
      <c r="A233" s="195"/>
      <c r="C233" s="196"/>
      <c r="D233" s="197"/>
      <c r="E233" s="199"/>
      <c r="F233" s="221"/>
      <c r="G233" s="200"/>
      <c r="H233" s="238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</row>
    <row r="234" spans="1:19" s="61" customFormat="1" ht="15" customHeight="1">
      <c r="A234" s="195"/>
      <c r="C234" s="196"/>
      <c r="D234" s="197"/>
      <c r="E234" s="199"/>
      <c r="F234" s="221"/>
      <c r="G234" s="200"/>
      <c r="H234" s="238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</row>
    <row r="235" spans="1:19" s="61" customFormat="1" ht="15" customHeight="1">
      <c r="A235" s="195"/>
      <c r="C235" s="196"/>
      <c r="D235" s="197"/>
      <c r="E235" s="199"/>
      <c r="F235" s="221"/>
      <c r="G235" s="200"/>
      <c r="H235" s="238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</row>
    <row r="236" spans="1:19" s="61" customFormat="1" ht="15" customHeight="1">
      <c r="A236" s="195"/>
      <c r="C236" s="196"/>
      <c r="D236" s="197"/>
      <c r="E236" s="199"/>
      <c r="F236" s="221"/>
      <c r="G236" s="200"/>
      <c r="H236" s="238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</row>
    <row r="237" spans="1:19" s="61" customFormat="1" ht="15" customHeight="1">
      <c r="A237" s="195"/>
      <c r="C237" s="196"/>
      <c r="D237" s="197"/>
      <c r="E237" s="199"/>
      <c r="F237" s="221"/>
      <c r="G237" s="200"/>
      <c r="H237" s="238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</row>
    <row r="238" spans="1:19" s="61" customFormat="1" ht="15" customHeight="1">
      <c r="A238" s="195"/>
      <c r="C238" s="196"/>
      <c r="D238" s="197"/>
      <c r="E238" s="199"/>
      <c r="F238" s="221"/>
      <c r="G238" s="200"/>
      <c r="H238" s="238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</row>
    <row r="239" spans="1:19" s="61" customFormat="1" ht="15" customHeight="1">
      <c r="A239" s="195"/>
      <c r="C239" s="196"/>
      <c r="D239" s="197"/>
      <c r="E239" s="199"/>
      <c r="F239" s="221"/>
      <c r="G239" s="200"/>
      <c r="H239" s="238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</row>
    <row r="240" spans="1:19" s="61" customFormat="1" ht="15" customHeight="1">
      <c r="A240" s="195"/>
      <c r="C240" s="196"/>
      <c r="D240" s="197"/>
      <c r="E240" s="199"/>
      <c r="F240" s="221"/>
      <c r="G240" s="200"/>
      <c r="H240" s="238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</row>
    <row r="241" spans="1:19" s="61" customFormat="1" ht="15" customHeight="1">
      <c r="A241" s="195"/>
      <c r="C241" s="196"/>
      <c r="D241" s="197"/>
      <c r="E241" s="199"/>
      <c r="F241" s="221"/>
      <c r="G241" s="200"/>
      <c r="H241" s="238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</row>
    <row r="242" spans="1:19" s="61" customFormat="1" ht="15" customHeight="1">
      <c r="A242" s="195"/>
      <c r="C242" s="196"/>
      <c r="D242" s="197"/>
      <c r="E242" s="199"/>
      <c r="F242" s="221"/>
      <c r="G242" s="200"/>
      <c r="H242" s="238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</row>
    <row r="243" spans="1:19" s="61" customFormat="1" ht="15" customHeight="1">
      <c r="A243" s="195"/>
      <c r="C243" s="196"/>
      <c r="D243" s="197"/>
      <c r="E243" s="199"/>
      <c r="F243" s="221"/>
      <c r="G243" s="200"/>
      <c r="H243" s="238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</row>
    <row r="244" spans="1:19" s="61" customFormat="1" ht="15" customHeight="1">
      <c r="A244" s="195"/>
      <c r="C244" s="196"/>
      <c r="D244" s="197"/>
      <c r="E244" s="199"/>
      <c r="F244" s="221"/>
      <c r="G244" s="200"/>
      <c r="H244" s="238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</row>
    <row r="245" spans="1:19" s="61" customFormat="1" ht="15" customHeight="1">
      <c r="A245" s="195"/>
      <c r="C245" s="196"/>
      <c r="D245" s="197"/>
      <c r="E245" s="199"/>
      <c r="F245" s="221"/>
      <c r="G245" s="200"/>
      <c r="H245" s="238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</row>
    <row r="246" spans="1:19" s="61" customFormat="1" ht="15" customHeight="1">
      <c r="A246" s="195"/>
      <c r="C246" s="196"/>
      <c r="D246" s="197"/>
      <c r="E246" s="199"/>
      <c r="F246" s="221"/>
      <c r="G246" s="200"/>
      <c r="H246" s="238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</row>
    <row r="247" spans="1:19" s="61" customFormat="1" ht="15" customHeight="1">
      <c r="A247" s="195"/>
      <c r="C247" s="196"/>
      <c r="D247" s="197"/>
      <c r="E247" s="199"/>
      <c r="F247" s="221"/>
      <c r="G247" s="200"/>
      <c r="H247" s="238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</row>
    <row r="248" spans="1:19" s="61" customFormat="1" ht="15" customHeight="1">
      <c r="A248" s="195"/>
      <c r="C248" s="196"/>
      <c r="D248" s="197"/>
      <c r="E248" s="199"/>
      <c r="F248" s="221"/>
      <c r="G248" s="200"/>
      <c r="H248" s="238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</row>
    <row r="249" spans="1:19" s="61" customFormat="1" ht="15" customHeight="1">
      <c r="A249" s="195"/>
      <c r="C249" s="196"/>
      <c r="D249" s="197"/>
      <c r="E249" s="199"/>
      <c r="F249" s="221"/>
      <c r="G249" s="200"/>
      <c r="H249" s="238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</row>
    <row r="250" spans="1:19" s="61" customFormat="1" ht="15" customHeight="1">
      <c r="A250" s="195"/>
      <c r="C250" s="196"/>
      <c r="D250" s="197"/>
      <c r="E250" s="199"/>
      <c r="F250" s="221"/>
      <c r="G250" s="200"/>
      <c r="H250" s="238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</row>
    <row r="251" spans="1:19" s="61" customFormat="1" ht="15" customHeight="1">
      <c r="A251" s="195"/>
      <c r="C251" s="196"/>
      <c r="D251" s="197"/>
      <c r="E251" s="199"/>
      <c r="F251" s="221"/>
      <c r="G251" s="200"/>
      <c r="H251" s="238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</row>
    <row r="252" spans="1:19" s="61" customFormat="1" ht="15" customHeight="1">
      <c r="A252" s="195"/>
      <c r="C252" s="196"/>
      <c r="D252" s="197"/>
      <c r="E252" s="199"/>
      <c r="F252" s="221"/>
      <c r="G252" s="200"/>
      <c r="H252" s="238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</row>
    <row r="253" spans="1:19" s="61" customFormat="1" ht="15" customHeight="1">
      <c r="A253" s="195"/>
      <c r="C253" s="196"/>
      <c r="D253" s="197"/>
      <c r="E253" s="199"/>
      <c r="F253" s="221"/>
      <c r="G253" s="200"/>
      <c r="H253" s="238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</row>
    <row r="254" spans="1:19" s="61" customFormat="1" ht="15" customHeight="1">
      <c r="A254" s="195"/>
      <c r="C254" s="196"/>
      <c r="D254" s="197"/>
      <c r="E254" s="199"/>
      <c r="F254" s="221"/>
      <c r="G254" s="200"/>
      <c r="H254" s="238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</row>
    <row r="255" spans="1:19" s="61" customFormat="1" ht="15" customHeight="1">
      <c r="A255" s="195"/>
      <c r="C255" s="196"/>
      <c r="D255" s="197"/>
      <c r="E255" s="199"/>
      <c r="F255" s="221"/>
      <c r="G255" s="200"/>
      <c r="H255" s="238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</row>
    <row r="256" spans="1:19" s="61" customFormat="1" ht="15" customHeight="1">
      <c r="A256" s="195"/>
      <c r="C256" s="196"/>
      <c r="D256" s="197"/>
      <c r="E256" s="199"/>
      <c r="F256" s="221"/>
      <c r="G256" s="200"/>
      <c r="H256" s="238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</row>
    <row r="257" spans="1:19" s="61" customFormat="1" ht="15" customHeight="1">
      <c r="A257" s="195"/>
      <c r="C257" s="196"/>
      <c r="D257" s="197"/>
      <c r="E257" s="199"/>
      <c r="F257" s="221"/>
      <c r="G257" s="200"/>
      <c r="H257" s="238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</row>
    <row r="258" spans="1:19" s="61" customFormat="1" ht="15" customHeight="1">
      <c r="A258" s="195"/>
      <c r="C258" s="196"/>
      <c r="D258" s="197"/>
      <c r="E258" s="199"/>
      <c r="F258" s="221"/>
      <c r="G258" s="200"/>
      <c r="H258" s="238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</row>
    <row r="259" spans="1:19" s="61" customFormat="1" ht="15" customHeight="1">
      <c r="A259" s="195"/>
      <c r="C259" s="196"/>
      <c r="D259" s="197"/>
      <c r="E259" s="199"/>
      <c r="F259" s="221"/>
      <c r="G259" s="200"/>
      <c r="H259" s="238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</row>
    <row r="260" spans="1:19" s="61" customFormat="1" ht="15" customHeight="1">
      <c r="A260" s="195"/>
      <c r="C260" s="196"/>
      <c r="D260" s="197"/>
      <c r="E260" s="199"/>
      <c r="F260" s="221"/>
      <c r="G260" s="200"/>
      <c r="H260" s="238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</row>
    <row r="261" spans="1:19" s="61" customFormat="1" ht="15" customHeight="1">
      <c r="A261" s="195"/>
      <c r="C261" s="196"/>
      <c r="D261" s="197"/>
      <c r="E261" s="199"/>
      <c r="F261" s="221"/>
      <c r="G261" s="200"/>
      <c r="H261" s="238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</row>
    <row r="262" spans="1:19" s="61" customFormat="1" ht="15" customHeight="1">
      <c r="A262" s="195"/>
      <c r="C262" s="196"/>
      <c r="D262" s="197"/>
      <c r="E262" s="199"/>
      <c r="F262" s="221"/>
      <c r="G262" s="200"/>
      <c r="H262" s="238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</row>
    <row r="263" spans="1:19" s="61" customFormat="1" ht="15" customHeight="1">
      <c r="A263" s="195"/>
      <c r="C263" s="196"/>
      <c r="D263" s="197"/>
      <c r="E263" s="199"/>
      <c r="F263" s="221"/>
      <c r="G263" s="200"/>
      <c r="H263" s="238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</row>
    <row r="264" spans="1:19" s="61" customFormat="1" ht="15" customHeight="1">
      <c r="A264" s="195"/>
      <c r="C264" s="196"/>
      <c r="D264" s="197"/>
      <c r="E264" s="199"/>
      <c r="F264" s="221"/>
      <c r="G264" s="200"/>
      <c r="H264" s="238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</row>
    <row r="265" spans="1:19" s="61" customFormat="1" ht="15" customHeight="1">
      <c r="A265" s="195"/>
      <c r="C265" s="196"/>
      <c r="D265" s="197"/>
      <c r="E265" s="199"/>
      <c r="F265" s="221"/>
      <c r="G265" s="200"/>
      <c r="H265" s="238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</row>
    <row r="266" spans="1:19" s="61" customFormat="1" ht="15" customHeight="1">
      <c r="A266" s="195"/>
      <c r="C266" s="196"/>
      <c r="D266" s="197"/>
      <c r="E266" s="199"/>
      <c r="F266" s="221"/>
      <c r="G266" s="200"/>
      <c r="H266" s="238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</row>
    <row r="267" spans="1:19" s="61" customFormat="1" ht="15" customHeight="1">
      <c r="A267" s="195"/>
      <c r="C267" s="196"/>
      <c r="D267" s="197"/>
      <c r="E267" s="199"/>
      <c r="F267" s="221"/>
      <c r="G267" s="200"/>
      <c r="H267" s="238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</row>
    <row r="268" spans="1:19" s="61" customFormat="1" ht="15" customHeight="1">
      <c r="A268" s="195"/>
      <c r="C268" s="196"/>
      <c r="D268" s="197"/>
      <c r="E268" s="199"/>
      <c r="F268" s="221"/>
      <c r="G268" s="200"/>
      <c r="H268" s="238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</row>
    <row r="269" spans="1:19" s="61" customFormat="1" ht="15" customHeight="1">
      <c r="A269" s="195"/>
      <c r="C269" s="196"/>
      <c r="D269" s="197"/>
      <c r="E269" s="199"/>
      <c r="F269" s="221"/>
      <c r="G269" s="200"/>
      <c r="H269" s="238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</row>
    <row r="270" spans="1:19" s="61" customFormat="1" ht="15" customHeight="1">
      <c r="A270" s="195"/>
      <c r="C270" s="196"/>
      <c r="D270" s="197"/>
      <c r="E270" s="199"/>
      <c r="F270" s="221"/>
      <c r="G270" s="200"/>
      <c r="H270" s="238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</row>
    <row r="271" spans="1:19" s="61" customFormat="1" ht="15" customHeight="1">
      <c r="A271" s="195"/>
      <c r="C271" s="196"/>
      <c r="D271" s="197"/>
      <c r="E271" s="199"/>
      <c r="F271" s="221"/>
      <c r="G271" s="200"/>
      <c r="H271" s="238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</row>
    <row r="272" spans="1:19" s="61" customFormat="1" ht="15" customHeight="1">
      <c r="A272" s="195"/>
      <c r="C272" s="196"/>
      <c r="D272" s="197"/>
      <c r="E272" s="199"/>
      <c r="F272" s="221"/>
      <c r="G272" s="200"/>
      <c r="H272" s="238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</row>
    <row r="273" spans="1:19" s="61" customFormat="1" ht="15" customHeight="1">
      <c r="A273" s="195"/>
      <c r="C273" s="196"/>
      <c r="D273" s="197"/>
      <c r="E273" s="199"/>
      <c r="F273" s="221"/>
      <c r="G273" s="200"/>
      <c r="H273" s="238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</row>
    <row r="274" spans="1:19" s="61" customFormat="1" ht="15" customHeight="1">
      <c r="A274" s="195"/>
      <c r="C274" s="196"/>
      <c r="D274" s="197"/>
      <c r="E274" s="199"/>
      <c r="F274" s="221"/>
      <c r="G274" s="200"/>
      <c r="H274" s="238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</row>
    <row r="275" spans="1:19" s="61" customFormat="1" ht="15" customHeight="1">
      <c r="A275" s="195"/>
      <c r="C275" s="196"/>
      <c r="D275" s="197"/>
      <c r="E275" s="199"/>
      <c r="F275" s="221"/>
      <c r="G275" s="200"/>
      <c r="H275" s="238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</row>
    <row r="276" spans="1:19" s="61" customFormat="1" ht="15" customHeight="1">
      <c r="A276" s="195"/>
      <c r="C276" s="196"/>
      <c r="D276" s="197"/>
      <c r="E276" s="199"/>
      <c r="F276" s="221"/>
      <c r="G276" s="200"/>
      <c r="H276" s="238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</row>
    <row r="277" spans="1:19" s="61" customFormat="1" ht="15" customHeight="1">
      <c r="A277" s="195"/>
      <c r="C277" s="196"/>
      <c r="D277" s="197"/>
      <c r="E277" s="199"/>
      <c r="F277" s="221"/>
      <c r="G277" s="200"/>
      <c r="H277" s="238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</row>
    <row r="278" spans="1:19" s="61" customFormat="1" ht="15" customHeight="1">
      <c r="A278" s="195"/>
      <c r="C278" s="196"/>
      <c r="D278" s="197"/>
      <c r="E278" s="199"/>
      <c r="F278" s="221"/>
      <c r="G278" s="200"/>
      <c r="H278" s="238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</row>
    <row r="279" spans="1:19" s="61" customFormat="1" ht="15" customHeight="1">
      <c r="A279" s="195"/>
      <c r="C279" s="196"/>
      <c r="D279" s="197"/>
      <c r="E279" s="199"/>
      <c r="F279" s="221"/>
      <c r="G279" s="200"/>
      <c r="H279" s="238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</row>
    <row r="280" spans="1:19" s="61" customFormat="1" ht="15" customHeight="1">
      <c r="A280" s="195"/>
      <c r="C280" s="196"/>
      <c r="D280" s="197"/>
      <c r="E280" s="199"/>
      <c r="F280" s="221"/>
      <c r="G280" s="200"/>
      <c r="H280" s="238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</row>
    <row r="281" spans="1:19" s="61" customFormat="1" ht="15" customHeight="1">
      <c r="A281" s="195"/>
      <c r="C281" s="196"/>
      <c r="D281" s="197"/>
      <c r="E281" s="199"/>
      <c r="F281" s="221"/>
      <c r="G281" s="200"/>
      <c r="H281" s="238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</row>
    <row r="282" spans="1:19" s="61" customFormat="1" ht="15" customHeight="1">
      <c r="A282" s="195"/>
      <c r="C282" s="196"/>
      <c r="D282" s="197"/>
      <c r="E282" s="199"/>
      <c r="F282" s="221"/>
      <c r="G282" s="200"/>
      <c r="H282" s="238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</row>
    <row r="283" spans="1:19" s="61" customFormat="1" ht="15" customHeight="1">
      <c r="A283" s="195"/>
      <c r="C283" s="196"/>
      <c r="D283" s="197"/>
      <c r="E283" s="199"/>
      <c r="F283" s="221"/>
      <c r="G283" s="200"/>
      <c r="H283" s="238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</row>
    <row r="284" spans="1:19" s="61" customFormat="1" ht="15" customHeight="1">
      <c r="A284" s="195"/>
      <c r="C284" s="196"/>
      <c r="D284" s="197"/>
      <c r="E284" s="199"/>
      <c r="F284" s="221"/>
      <c r="G284" s="200"/>
      <c r="H284" s="238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</row>
    <row r="285" spans="1:19" s="61" customFormat="1" ht="15" customHeight="1">
      <c r="A285" s="195"/>
      <c r="C285" s="196"/>
      <c r="D285" s="197"/>
      <c r="E285" s="199"/>
      <c r="F285" s="221"/>
      <c r="G285" s="200"/>
      <c r="H285" s="238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</row>
    <row r="286" spans="1:19" s="61" customFormat="1" ht="15" customHeight="1">
      <c r="A286" s="195"/>
      <c r="C286" s="196"/>
      <c r="D286" s="197"/>
      <c r="E286" s="199"/>
      <c r="F286" s="221"/>
      <c r="G286" s="200"/>
      <c r="H286" s="238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</row>
    <row r="287" spans="1:19" s="61" customFormat="1" ht="15" customHeight="1">
      <c r="A287" s="195"/>
      <c r="C287" s="196"/>
      <c r="D287" s="197"/>
      <c r="E287" s="199"/>
      <c r="F287" s="221"/>
      <c r="G287" s="200"/>
      <c r="H287" s="238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</row>
    <row r="288" spans="1:19" s="61" customFormat="1" ht="15" customHeight="1">
      <c r="A288" s="195"/>
      <c r="C288" s="196"/>
      <c r="D288" s="197"/>
      <c r="E288" s="199"/>
      <c r="F288" s="221"/>
      <c r="G288" s="200"/>
      <c r="H288" s="238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</row>
    <row r="289" spans="1:19" s="61" customFormat="1" ht="15" customHeight="1">
      <c r="A289" s="195"/>
      <c r="C289" s="196"/>
      <c r="D289" s="197"/>
      <c r="E289" s="199"/>
      <c r="F289" s="221"/>
      <c r="G289" s="200"/>
      <c r="H289" s="238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</row>
    <row r="290" spans="1:19" s="61" customFormat="1" ht="15" customHeight="1">
      <c r="A290" s="195"/>
      <c r="C290" s="196"/>
      <c r="D290" s="197"/>
      <c r="E290" s="199"/>
      <c r="F290" s="221"/>
      <c r="G290" s="200"/>
      <c r="H290" s="238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</row>
    <row r="291" spans="1:19" s="61" customFormat="1" ht="15" customHeight="1">
      <c r="A291" s="195"/>
      <c r="C291" s="196"/>
      <c r="D291" s="197"/>
      <c r="E291" s="199"/>
      <c r="F291" s="221"/>
      <c r="G291" s="200"/>
      <c r="H291" s="238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</row>
    <row r="292" spans="1:19" s="61" customFormat="1" ht="15" customHeight="1">
      <c r="A292" s="195"/>
      <c r="C292" s="196"/>
      <c r="D292" s="197"/>
      <c r="E292" s="199"/>
      <c r="F292" s="221"/>
      <c r="G292" s="200"/>
      <c r="H292" s="238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</row>
    <row r="293" spans="1:19" s="61" customFormat="1" ht="15" customHeight="1">
      <c r="A293" s="195"/>
      <c r="C293" s="196"/>
      <c r="D293" s="197"/>
      <c r="E293" s="199"/>
      <c r="F293" s="221"/>
      <c r="G293" s="200"/>
      <c r="H293" s="238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</row>
    <row r="294" spans="1:19" s="61" customFormat="1" ht="15" customHeight="1">
      <c r="A294" s="195"/>
      <c r="C294" s="196"/>
      <c r="D294" s="197"/>
      <c r="E294" s="199"/>
      <c r="F294" s="221"/>
      <c r="G294" s="200"/>
      <c r="H294" s="238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</row>
    <row r="295" spans="1:19" s="61" customFormat="1" ht="15" customHeight="1">
      <c r="A295" s="195"/>
      <c r="C295" s="196"/>
      <c r="D295" s="197"/>
      <c r="E295" s="199"/>
      <c r="F295" s="221"/>
      <c r="G295" s="200"/>
      <c r="H295" s="238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</row>
    <row r="296" spans="1:19" s="61" customFormat="1" ht="15" customHeight="1">
      <c r="A296" s="195"/>
      <c r="C296" s="196"/>
      <c r="D296" s="197"/>
      <c r="E296" s="199"/>
      <c r="F296" s="221"/>
      <c r="G296" s="200"/>
      <c r="H296" s="238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</row>
    <row r="297" spans="1:19" s="61" customFormat="1" ht="15" customHeight="1">
      <c r="A297" s="195"/>
      <c r="C297" s="196"/>
      <c r="D297" s="197"/>
      <c r="E297" s="199"/>
      <c r="F297" s="221"/>
      <c r="G297" s="200"/>
      <c r="H297" s="238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</row>
    <row r="298" spans="1:19" s="61" customFormat="1" ht="15" customHeight="1">
      <c r="A298" s="195"/>
      <c r="C298" s="196"/>
      <c r="D298" s="197"/>
      <c r="E298" s="199"/>
      <c r="F298" s="221"/>
      <c r="G298" s="200"/>
      <c r="H298" s="238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</row>
    <row r="299" spans="1:19" s="61" customFormat="1" ht="15" customHeight="1">
      <c r="A299" s="195"/>
      <c r="C299" s="196"/>
      <c r="D299" s="197"/>
      <c r="E299" s="199"/>
      <c r="F299" s="221"/>
      <c r="G299" s="200"/>
      <c r="H299" s="238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</row>
    <row r="300" spans="1:19" s="61" customFormat="1" ht="15" customHeight="1">
      <c r="A300" s="195"/>
      <c r="C300" s="196"/>
      <c r="D300" s="197"/>
      <c r="E300" s="199"/>
      <c r="F300" s="221"/>
      <c r="G300" s="200"/>
      <c r="H300" s="238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</row>
    <row r="301" spans="1:19" s="61" customFormat="1" ht="15" customHeight="1">
      <c r="A301" s="195"/>
      <c r="C301" s="196"/>
      <c r="D301" s="197"/>
      <c r="E301" s="199"/>
      <c r="F301" s="221"/>
      <c r="G301" s="200"/>
      <c r="H301" s="238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</row>
    <row r="302" spans="1:19" s="61" customFormat="1" ht="15" customHeight="1">
      <c r="A302" s="195"/>
      <c r="C302" s="196"/>
      <c r="D302" s="197"/>
      <c r="E302" s="199"/>
      <c r="F302" s="221"/>
      <c r="G302" s="200"/>
      <c r="H302" s="238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</row>
    <row r="303" spans="1:19" s="61" customFormat="1" ht="15" customHeight="1">
      <c r="A303" s="195"/>
      <c r="C303" s="196"/>
      <c r="D303" s="197"/>
      <c r="E303" s="199"/>
      <c r="F303" s="221"/>
      <c r="G303" s="200"/>
      <c r="H303" s="238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</row>
    <row r="304" spans="1:19" s="61" customFormat="1" ht="15" customHeight="1">
      <c r="A304" s="195"/>
      <c r="C304" s="196"/>
      <c r="D304" s="197"/>
      <c r="E304" s="199"/>
      <c r="F304" s="221"/>
      <c r="G304" s="200"/>
      <c r="H304" s="238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</row>
    <row r="305" spans="1:19" s="61" customFormat="1" ht="15" customHeight="1">
      <c r="A305" s="195"/>
      <c r="C305" s="196"/>
      <c r="D305" s="197"/>
      <c r="E305" s="199"/>
      <c r="F305" s="221"/>
      <c r="G305" s="200"/>
      <c r="H305" s="238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</row>
    <row r="306" spans="1:19" s="61" customFormat="1" ht="15" customHeight="1">
      <c r="A306" s="195"/>
      <c r="C306" s="196"/>
      <c r="D306" s="197"/>
      <c r="E306" s="199"/>
      <c r="F306" s="221"/>
      <c r="G306" s="200"/>
      <c r="H306" s="238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</row>
    <row r="307" spans="1:19" s="61" customFormat="1" ht="15" customHeight="1">
      <c r="A307" s="195"/>
      <c r="C307" s="196"/>
      <c r="D307" s="197"/>
      <c r="E307" s="199"/>
      <c r="F307" s="221"/>
      <c r="G307" s="200"/>
      <c r="H307" s="238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</row>
    <row r="308" spans="1:19" s="61" customFormat="1" ht="15" customHeight="1">
      <c r="A308" s="195"/>
      <c r="C308" s="196"/>
      <c r="D308" s="197"/>
      <c r="E308" s="199"/>
      <c r="F308" s="221"/>
      <c r="G308" s="200"/>
      <c r="H308" s="238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</row>
    <row r="309" spans="1:19" s="61" customFormat="1" ht="15" customHeight="1">
      <c r="A309" s="195"/>
      <c r="C309" s="196"/>
      <c r="D309" s="197"/>
      <c r="E309" s="199"/>
      <c r="F309" s="221"/>
      <c r="G309" s="200"/>
      <c r="H309" s="238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</row>
    <row r="310" spans="1:19" s="61" customFormat="1" ht="15" customHeight="1">
      <c r="A310" s="195"/>
      <c r="C310" s="196"/>
      <c r="D310" s="197"/>
      <c r="E310" s="199"/>
      <c r="F310" s="221"/>
      <c r="G310" s="200"/>
      <c r="H310" s="238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</row>
    <row r="311" spans="1:19" s="61" customFormat="1" ht="15" customHeight="1">
      <c r="A311" s="195"/>
      <c r="C311" s="196"/>
      <c r="D311" s="197"/>
      <c r="E311" s="199"/>
      <c r="F311" s="221"/>
      <c r="G311" s="200"/>
      <c r="H311" s="238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</row>
    <row r="312" spans="1:19" s="61" customFormat="1" ht="15" customHeight="1">
      <c r="A312" s="195"/>
      <c r="C312" s="196"/>
      <c r="D312" s="197"/>
      <c r="E312" s="199"/>
      <c r="F312" s="221"/>
      <c r="G312" s="200"/>
      <c r="H312" s="238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</row>
    <row r="313" spans="1:19" s="61" customFormat="1" ht="15" customHeight="1">
      <c r="A313" s="195"/>
      <c r="C313" s="196"/>
      <c r="D313" s="197"/>
      <c r="E313" s="199"/>
      <c r="F313" s="221"/>
      <c r="G313" s="200"/>
      <c r="H313" s="238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</row>
    <row r="314" spans="1:19" s="61" customFormat="1" ht="15" customHeight="1">
      <c r="A314" s="195"/>
      <c r="C314" s="196"/>
      <c r="D314" s="197"/>
      <c r="E314" s="199"/>
      <c r="F314" s="221"/>
      <c r="G314" s="200"/>
      <c r="H314" s="238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</row>
    <row r="315" spans="1:19" s="61" customFormat="1" ht="15" customHeight="1">
      <c r="A315" s="195"/>
      <c r="C315" s="196"/>
      <c r="D315" s="197"/>
      <c r="E315" s="199"/>
      <c r="F315" s="221"/>
      <c r="G315" s="200"/>
      <c r="H315" s="238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</row>
    <row r="316" spans="1:19" s="61" customFormat="1" ht="15" customHeight="1">
      <c r="A316" s="195"/>
      <c r="C316" s="196"/>
      <c r="D316" s="197"/>
      <c r="E316" s="199"/>
      <c r="F316" s="221"/>
      <c r="G316" s="200"/>
      <c r="H316" s="238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</row>
    <row r="317" spans="1:19" s="61" customFormat="1" ht="15" customHeight="1">
      <c r="A317" s="195"/>
      <c r="C317" s="196"/>
      <c r="D317" s="197"/>
      <c r="E317" s="199"/>
      <c r="F317" s="221"/>
      <c r="G317" s="200"/>
      <c r="H317" s="238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</row>
    <row r="318" spans="1:19" s="61" customFormat="1" ht="15" customHeight="1">
      <c r="A318" s="195"/>
      <c r="C318" s="196"/>
      <c r="D318" s="197"/>
      <c r="E318" s="199"/>
      <c r="F318" s="221"/>
      <c r="G318" s="200"/>
      <c r="H318" s="238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</row>
    <row r="319" spans="1:19" s="61" customFormat="1" ht="15" customHeight="1">
      <c r="A319" s="195"/>
      <c r="C319" s="196"/>
      <c r="D319" s="197"/>
      <c r="E319" s="199"/>
      <c r="F319" s="221"/>
      <c r="G319" s="200"/>
      <c r="H319" s="238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</row>
    <row r="320" spans="1:19" s="61" customFormat="1" ht="15" customHeight="1">
      <c r="A320" s="195"/>
      <c r="C320" s="196"/>
      <c r="D320" s="197"/>
      <c r="E320" s="199"/>
      <c r="F320" s="221"/>
      <c r="G320" s="200"/>
      <c r="H320" s="238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</row>
    <row r="321" spans="1:19" s="61" customFormat="1" ht="15" customHeight="1">
      <c r="A321" s="195"/>
      <c r="C321" s="196"/>
      <c r="D321" s="197"/>
      <c r="E321" s="199"/>
      <c r="F321" s="221"/>
      <c r="G321" s="200"/>
      <c r="H321" s="238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</row>
    <row r="322" spans="1:19" s="61" customFormat="1" ht="15" customHeight="1">
      <c r="A322" s="195"/>
      <c r="C322" s="196"/>
      <c r="D322" s="197"/>
      <c r="E322" s="199"/>
      <c r="F322" s="221"/>
      <c r="G322" s="200"/>
      <c r="H322" s="238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</row>
    <row r="323" spans="1:19" s="61" customFormat="1" ht="15" customHeight="1">
      <c r="A323" s="195"/>
      <c r="C323" s="196"/>
      <c r="D323" s="197"/>
      <c r="E323" s="199"/>
      <c r="F323" s="221"/>
      <c r="G323" s="200"/>
      <c r="H323" s="238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</row>
    <row r="324" spans="1:19" s="61" customFormat="1" ht="15" customHeight="1">
      <c r="A324" s="195"/>
      <c r="C324" s="196"/>
      <c r="D324" s="197"/>
      <c r="E324" s="199"/>
      <c r="F324" s="221"/>
      <c r="G324" s="200"/>
      <c r="H324" s="238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</row>
    <row r="325" spans="1:19" s="61" customFormat="1" ht="15" customHeight="1">
      <c r="A325" s="195"/>
      <c r="C325" s="196"/>
      <c r="D325" s="197"/>
      <c r="E325" s="199"/>
      <c r="F325" s="221"/>
      <c r="G325" s="200"/>
      <c r="H325" s="238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</row>
    <row r="326" spans="1:19" s="61" customFormat="1" ht="15" customHeight="1">
      <c r="A326" s="195"/>
      <c r="C326" s="196"/>
      <c r="D326" s="197"/>
      <c r="E326" s="199"/>
      <c r="F326" s="221"/>
      <c r="G326" s="200"/>
      <c r="H326" s="238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</row>
    <row r="327" spans="1:19" s="61" customFormat="1" ht="15" customHeight="1">
      <c r="A327" s="195"/>
      <c r="C327" s="196"/>
      <c r="D327" s="197"/>
      <c r="E327" s="199"/>
      <c r="F327" s="221"/>
      <c r="G327" s="200"/>
      <c r="H327" s="238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</row>
    <row r="328" spans="1:19" s="61" customFormat="1" ht="15" customHeight="1">
      <c r="A328" s="195"/>
      <c r="C328" s="196"/>
      <c r="D328" s="197"/>
      <c r="E328" s="199"/>
      <c r="F328" s="221"/>
      <c r="G328" s="200"/>
      <c r="H328" s="238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</row>
    <row r="329" spans="1:19" s="61" customFormat="1" ht="15" customHeight="1">
      <c r="A329" s="195"/>
      <c r="C329" s="196"/>
      <c r="D329" s="197"/>
      <c r="E329" s="199"/>
      <c r="F329" s="221"/>
      <c r="G329" s="200"/>
      <c r="H329" s="238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</row>
    <row r="330" spans="1:19" s="61" customFormat="1" ht="15" customHeight="1">
      <c r="A330" s="195"/>
      <c r="C330" s="196"/>
      <c r="D330" s="197"/>
      <c r="E330" s="199"/>
      <c r="F330" s="221"/>
      <c r="G330" s="200"/>
      <c r="H330" s="238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</row>
    <row r="331" spans="1:19" s="61" customFormat="1" ht="15" customHeight="1">
      <c r="A331" s="195"/>
      <c r="C331" s="196"/>
      <c r="D331" s="197"/>
      <c r="E331" s="199"/>
      <c r="F331" s="221"/>
      <c r="G331" s="200"/>
      <c r="H331" s="238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</row>
    <row r="332" spans="1:19" s="61" customFormat="1" ht="15" customHeight="1">
      <c r="A332" s="195"/>
      <c r="C332" s="196"/>
      <c r="D332" s="197"/>
      <c r="E332" s="199"/>
      <c r="F332" s="221"/>
      <c r="G332" s="200"/>
      <c r="H332" s="238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</row>
    <row r="333" spans="1:19" s="61" customFormat="1" ht="15" customHeight="1">
      <c r="A333" s="195"/>
      <c r="C333" s="196"/>
      <c r="D333" s="197"/>
      <c r="E333" s="199"/>
      <c r="F333" s="221"/>
      <c r="G333" s="200"/>
      <c r="H333" s="238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</row>
    <row r="334" spans="1:19" s="61" customFormat="1" ht="15" customHeight="1">
      <c r="A334" s="195"/>
      <c r="C334" s="196"/>
      <c r="D334" s="197"/>
      <c r="E334" s="199"/>
      <c r="F334" s="221"/>
      <c r="G334" s="200"/>
      <c r="H334" s="238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</row>
    <row r="335" spans="1:19" s="61" customFormat="1" ht="15" customHeight="1">
      <c r="A335" s="195"/>
      <c r="C335" s="196"/>
      <c r="D335" s="197"/>
      <c r="E335" s="199"/>
      <c r="F335" s="221"/>
      <c r="G335" s="200"/>
      <c r="H335" s="238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</row>
    <row r="336" spans="1:19" s="61" customFormat="1" ht="15" customHeight="1">
      <c r="A336" s="195"/>
      <c r="C336" s="196"/>
      <c r="D336" s="197"/>
      <c r="E336" s="199"/>
      <c r="F336" s="221"/>
      <c r="G336" s="200"/>
      <c r="H336" s="238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</row>
    <row r="337" spans="1:19" s="61" customFormat="1" ht="15" customHeight="1">
      <c r="A337" s="195"/>
      <c r="C337" s="196"/>
      <c r="D337" s="197"/>
      <c r="E337" s="199"/>
      <c r="F337" s="221"/>
      <c r="G337" s="200"/>
      <c r="H337" s="238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</row>
    <row r="338" spans="1:19" s="61" customFormat="1" ht="15" customHeight="1">
      <c r="A338" s="195"/>
      <c r="C338" s="196"/>
      <c r="D338" s="197"/>
      <c r="E338" s="199"/>
      <c r="F338" s="221"/>
      <c r="G338" s="200"/>
      <c r="H338" s="238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</row>
    <row r="339" spans="1:19" s="61" customFormat="1" ht="15" customHeight="1">
      <c r="A339" s="195"/>
      <c r="C339" s="196"/>
      <c r="D339" s="197"/>
      <c r="E339" s="199"/>
      <c r="F339" s="221"/>
      <c r="G339" s="200"/>
      <c r="H339" s="238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</row>
    <row r="340" spans="1:19" s="61" customFormat="1" ht="15" customHeight="1">
      <c r="A340" s="195"/>
      <c r="C340" s="196"/>
      <c r="D340" s="197"/>
      <c r="E340" s="199"/>
      <c r="F340" s="221"/>
      <c r="G340" s="200"/>
      <c r="H340" s="238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</row>
    <row r="341" spans="1:19" s="61" customFormat="1" ht="15" customHeight="1">
      <c r="A341" s="195"/>
      <c r="C341" s="196"/>
      <c r="D341" s="197"/>
      <c r="E341" s="199"/>
      <c r="F341" s="221"/>
      <c r="G341" s="200"/>
      <c r="H341" s="238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</row>
    <row r="342" spans="1:19" s="61" customFormat="1" ht="15" customHeight="1">
      <c r="A342" s="195"/>
      <c r="C342" s="196"/>
      <c r="D342" s="197"/>
      <c r="E342" s="199"/>
      <c r="F342" s="221"/>
      <c r="G342" s="200"/>
      <c r="H342" s="238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</row>
    <row r="343" spans="1:19" s="61" customFormat="1" ht="15" customHeight="1">
      <c r="A343" s="195"/>
      <c r="C343" s="196"/>
      <c r="D343" s="197"/>
      <c r="E343" s="199"/>
      <c r="F343" s="221"/>
      <c r="G343" s="200"/>
      <c r="H343" s="238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</row>
    <row r="344" spans="1:19" s="61" customFormat="1" ht="15" customHeight="1">
      <c r="A344" s="195"/>
      <c r="C344" s="196"/>
      <c r="D344" s="197"/>
      <c r="E344" s="199"/>
      <c r="F344" s="221"/>
      <c r="G344" s="200"/>
      <c r="H344" s="238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</row>
    <row r="345" spans="1:19" s="61" customFormat="1" ht="15" customHeight="1">
      <c r="A345" s="195"/>
      <c r="C345" s="196"/>
      <c r="D345" s="197"/>
      <c r="E345" s="199"/>
      <c r="F345" s="221"/>
      <c r="G345" s="200"/>
      <c r="H345" s="238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</row>
    <row r="346" spans="1:19" s="61" customFormat="1" ht="15" customHeight="1">
      <c r="A346" s="195"/>
      <c r="C346" s="196"/>
      <c r="D346" s="197"/>
      <c r="E346" s="199"/>
      <c r="F346" s="221"/>
      <c r="G346" s="200"/>
      <c r="H346" s="238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</row>
    <row r="347" spans="1:19" s="61" customFormat="1" ht="15" customHeight="1">
      <c r="A347" s="195"/>
      <c r="C347" s="196"/>
      <c r="D347" s="197"/>
      <c r="E347" s="199"/>
      <c r="F347" s="221"/>
      <c r="G347" s="200"/>
      <c r="H347" s="238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</row>
    <row r="348" spans="1:19" s="61" customFormat="1" ht="15" customHeight="1">
      <c r="A348" s="195"/>
      <c r="C348" s="196"/>
      <c r="D348" s="197"/>
      <c r="E348" s="199"/>
      <c r="F348" s="221"/>
      <c r="G348" s="200"/>
      <c r="H348" s="238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</row>
    <row r="349" spans="1:19" s="61" customFormat="1" ht="15" customHeight="1">
      <c r="A349" s="195"/>
      <c r="C349" s="196"/>
      <c r="D349" s="197"/>
      <c r="E349" s="199"/>
      <c r="F349" s="221"/>
      <c r="G349" s="200"/>
      <c r="H349" s="238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</row>
    <row r="350" spans="1:19" s="61" customFormat="1" ht="15" customHeight="1">
      <c r="A350" s="195"/>
      <c r="C350" s="196"/>
      <c r="D350" s="197"/>
      <c r="E350" s="199"/>
      <c r="F350" s="221"/>
      <c r="G350" s="200"/>
      <c r="H350" s="238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</row>
    <row r="351" spans="1:19" s="61" customFormat="1" ht="15" customHeight="1">
      <c r="A351" s="195"/>
      <c r="C351" s="196"/>
      <c r="D351" s="197"/>
      <c r="E351" s="199"/>
      <c r="F351" s="221"/>
      <c r="G351" s="200"/>
      <c r="H351" s="238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</row>
    <row r="352" spans="1:19" s="61" customFormat="1" ht="15" customHeight="1">
      <c r="A352" s="195"/>
      <c r="C352" s="196"/>
      <c r="D352" s="197"/>
      <c r="E352" s="199"/>
      <c r="F352" s="221"/>
      <c r="G352" s="200"/>
      <c r="H352" s="238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</row>
    <row r="353" spans="1:19" s="61" customFormat="1" ht="15" customHeight="1">
      <c r="A353" s="195"/>
      <c r="C353" s="196"/>
      <c r="D353" s="197"/>
      <c r="E353" s="199"/>
      <c r="F353" s="221"/>
      <c r="G353" s="200"/>
      <c r="H353" s="238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</row>
    <row r="354" spans="1:19" s="61" customFormat="1" ht="15" customHeight="1">
      <c r="A354" s="195"/>
      <c r="C354" s="196"/>
      <c r="D354" s="197"/>
      <c r="E354" s="199"/>
      <c r="F354" s="221"/>
      <c r="G354" s="200"/>
      <c r="H354" s="238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</row>
    <row r="355" spans="1:19" s="61" customFormat="1" ht="15" customHeight="1">
      <c r="A355" s="195"/>
      <c r="C355" s="196"/>
      <c r="D355" s="197"/>
      <c r="E355" s="199"/>
      <c r="F355" s="221"/>
      <c r="G355" s="200"/>
      <c r="H355" s="238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</row>
    <row r="356" spans="1:19" s="61" customFormat="1" ht="15" customHeight="1">
      <c r="A356" s="195"/>
      <c r="C356" s="196"/>
      <c r="D356" s="197"/>
      <c r="E356" s="199"/>
      <c r="F356" s="221"/>
      <c r="G356" s="200"/>
      <c r="H356" s="238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</row>
    <row r="357" spans="1:19" s="61" customFormat="1" ht="15" customHeight="1">
      <c r="A357" s="195"/>
      <c r="C357" s="196"/>
      <c r="D357" s="197"/>
      <c r="E357" s="199"/>
      <c r="F357" s="221"/>
      <c r="G357" s="200"/>
      <c r="H357" s="238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</row>
    <row r="358" spans="1:19" s="61" customFormat="1" ht="15" customHeight="1">
      <c r="A358" s="195"/>
      <c r="C358" s="196"/>
      <c r="D358" s="197"/>
      <c r="E358" s="199"/>
      <c r="F358" s="221"/>
      <c r="G358" s="200"/>
      <c r="H358" s="238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</row>
    <row r="359" spans="1:19" s="61" customFormat="1" ht="15" customHeight="1">
      <c r="A359" s="195"/>
      <c r="C359" s="196"/>
      <c r="D359" s="197"/>
      <c r="E359" s="199"/>
      <c r="F359" s="221"/>
      <c r="G359" s="200"/>
      <c r="H359" s="238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</row>
    <row r="360" spans="1:19" s="61" customFormat="1" ht="15" customHeight="1">
      <c r="A360" s="195"/>
      <c r="C360" s="196"/>
      <c r="D360" s="197"/>
      <c r="E360" s="199"/>
      <c r="F360" s="221"/>
      <c r="G360" s="200"/>
      <c r="H360" s="238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</row>
    <row r="361" spans="1:19" s="61" customFormat="1" ht="15" customHeight="1">
      <c r="A361" s="195"/>
      <c r="C361" s="196"/>
      <c r="D361" s="197"/>
      <c r="E361" s="199"/>
      <c r="F361" s="221"/>
      <c r="G361" s="200"/>
      <c r="H361" s="238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</row>
    <row r="362" spans="1:19" s="61" customFormat="1" ht="15" customHeight="1">
      <c r="A362" s="195"/>
      <c r="C362" s="196"/>
      <c r="D362" s="197"/>
      <c r="E362" s="199"/>
      <c r="F362" s="221"/>
      <c r="G362" s="200"/>
      <c r="H362" s="238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</row>
    <row r="363" spans="1:19" s="61" customFormat="1" ht="15" customHeight="1">
      <c r="A363" s="195"/>
      <c r="C363" s="196"/>
      <c r="D363" s="197"/>
      <c r="E363" s="199"/>
      <c r="F363" s="221"/>
      <c r="G363" s="200"/>
      <c r="H363" s="238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</row>
    <row r="364" spans="1:19" s="61" customFormat="1" ht="15" customHeight="1">
      <c r="A364" s="195"/>
      <c r="C364" s="196"/>
      <c r="D364" s="197"/>
      <c r="E364" s="199"/>
      <c r="F364" s="221"/>
      <c r="G364" s="200"/>
      <c r="H364" s="238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</row>
    <row r="365" spans="1:19" s="61" customFormat="1" ht="15" customHeight="1">
      <c r="A365" s="195"/>
      <c r="C365" s="196"/>
      <c r="D365" s="197"/>
      <c r="E365" s="199"/>
      <c r="F365" s="221"/>
      <c r="G365" s="200"/>
      <c r="H365" s="238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</row>
    <row r="366" spans="1:19" s="61" customFormat="1" ht="15" customHeight="1">
      <c r="A366" s="195"/>
      <c r="C366" s="196"/>
      <c r="D366" s="197"/>
      <c r="E366" s="199"/>
      <c r="F366" s="221"/>
      <c r="G366" s="200"/>
      <c r="H366" s="238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</row>
    <row r="367" spans="1:19" s="61" customFormat="1" ht="15" customHeight="1">
      <c r="A367" s="195"/>
      <c r="C367" s="196"/>
      <c r="D367" s="197"/>
      <c r="E367" s="199"/>
      <c r="F367" s="221"/>
      <c r="G367" s="200"/>
      <c r="H367" s="238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</row>
    <row r="368" spans="1:19" s="61" customFormat="1" ht="15" customHeight="1">
      <c r="A368" s="195"/>
      <c r="C368" s="196"/>
      <c r="D368" s="197"/>
      <c r="E368" s="199"/>
      <c r="F368" s="221"/>
      <c r="G368" s="200"/>
      <c r="H368" s="238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</row>
    <row r="369" spans="1:19" s="61" customFormat="1" ht="15" customHeight="1">
      <c r="A369" s="195"/>
      <c r="C369" s="196"/>
      <c r="D369" s="197"/>
      <c r="E369" s="199"/>
      <c r="F369" s="221"/>
      <c r="G369" s="200"/>
      <c r="H369" s="238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</row>
    <row r="370" spans="1:19" s="61" customFormat="1" ht="15" customHeight="1">
      <c r="A370" s="195"/>
      <c r="C370" s="196"/>
      <c r="D370" s="197"/>
      <c r="E370" s="199"/>
      <c r="F370" s="221"/>
      <c r="G370" s="200"/>
      <c r="H370" s="238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</row>
    <row r="371" spans="1:19" s="61" customFormat="1" ht="15" customHeight="1">
      <c r="A371" s="195"/>
      <c r="C371" s="196"/>
      <c r="D371" s="197"/>
      <c r="E371" s="199"/>
      <c r="F371" s="221"/>
      <c r="G371" s="200"/>
      <c r="H371" s="238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</row>
    <row r="372" spans="1:19" s="61" customFormat="1" ht="15" customHeight="1">
      <c r="A372" s="195"/>
      <c r="C372" s="196"/>
      <c r="D372" s="197"/>
      <c r="E372" s="199"/>
      <c r="F372" s="221"/>
      <c r="G372" s="200"/>
      <c r="H372" s="238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</row>
    <row r="373" spans="1:19" s="61" customFormat="1" ht="15" customHeight="1">
      <c r="A373" s="195"/>
      <c r="C373" s="196"/>
      <c r="D373" s="197"/>
      <c r="E373" s="199"/>
      <c r="F373" s="221"/>
      <c r="G373" s="200"/>
      <c r="H373" s="238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</row>
    <row r="374" spans="1:19" s="61" customFormat="1" ht="15" customHeight="1">
      <c r="A374" s="195"/>
      <c r="C374" s="196"/>
      <c r="D374" s="197"/>
      <c r="E374" s="199"/>
      <c r="F374" s="221"/>
      <c r="G374" s="200"/>
      <c r="H374" s="238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</row>
    <row r="375" spans="1:19" s="61" customFormat="1" ht="15" customHeight="1">
      <c r="A375" s="195"/>
      <c r="C375" s="196"/>
      <c r="D375" s="197"/>
      <c r="E375" s="199"/>
      <c r="F375" s="221"/>
      <c r="G375" s="200"/>
      <c r="H375" s="238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</row>
    <row r="376" spans="1:19" s="61" customFormat="1" ht="15" customHeight="1">
      <c r="A376" s="195"/>
      <c r="C376" s="196"/>
      <c r="D376" s="197"/>
      <c r="E376" s="199"/>
      <c r="F376" s="221"/>
      <c r="G376" s="200"/>
      <c r="H376" s="238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</row>
    <row r="377" spans="1:19" s="61" customFormat="1" ht="15" customHeight="1">
      <c r="A377" s="195"/>
      <c r="C377" s="196"/>
      <c r="D377" s="197"/>
      <c r="E377" s="199"/>
      <c r="F377" s="221"/>
      <c r="G377" s="200"/>
      <c r="H377" s="238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</row>
    <row r="378" spans="1:19" s="61" customFormat="1" ht="15" customHeight="1">
      <c r="A378" s="195"/>
      <c r="C378" s="196"/>
      <c r="D378" s="197"/>
      <c r="E378" s="199"/>
      <c r="F378" s="221"/>
      <c r="G378" s="200"/>
      <c r="H378" s="238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</row>
    <row r="379" spans="1:19" s="61" customFormat="1" ht="15" customHeight="1">
      <c r="A379" s="195"/>
      <c r="C379" s="196"/>
      <c r="D379" s="197"/>
      <c r="E379" s="199"/>
      <c r="F379" s="221"/>
      <c r="G379" s="200"/>
      <c r="H379" s="238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</row>
    <row r="380" spans="1:19" s="61" customFormat="1" ht="15" customHeight="1">
      <c r="A380" s="195"/>
      <c r="C380" s="196"/>
      <c r="D380" s="197"/>
      <c r="E380" s="199"/>
      <c r="F380" s="221"/>
      <c r="G380" s="200"/>
      <c r="H380" s="238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</row>
    <row r="381" spans="1:19" s="61" customFormat="1" ht="15" customHeight="1">
      <c r="A381" s="195"/>
      <c r="C381" s="196"/>
      <c r="D381" s="197"/>
      <c r="E381" s="199"/>
      <c r="F381" s="221"/>
      <c r="G381" s="200"/>
      <c r="H381" s="238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</row>
    <row r="382" spans="1:19" s="61" customFormat="1" ht="15" customHeight="1">
      <c r="A382" s="195"/>
      <c r="C382" s="196"/>
      <c r="D382" s="197"/>
      <c r="E382" s="199"/>
      <c r="F382" s="221"/>
      <c r="G382" s="200"/>
      <c r="H382" s="238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</row>
    <row r="383" spans="1:19" s="61" customFormat="1" ht="15" customHeight="1">
      <c r="A383" s="195"/>
      <c r="C383" s="196"/>
      <c r="D383" s="197"/>
      <c r="E383" s="199"/>
      <c r="F383" s="221"/>
      <c r="G383" s="200"/>
      <c r="H383" s="238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</row>
    <row r="384" spans="1:19" s="61" customFormat="1" ht="15" customHeight="1">
      <c r="A384" s="195"/>
      <c r="C384" s="196"/>
      <c r="D384" s="197"/>
      <c r="E384" s="199"/>
      <c r="F384" s="221"/>
      <c r="G384" s="200"/>
      <c r="H384" s="238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</row>
    <row r="385" spans="1:19" s="61" customFormat="1" ht="15" customHeight="1">
      <c r="A385" s="195"/>
      <c r="C385" s="196"/>
      <c r="D385" s="197"/>
      <c r="E385" s="199"/>
      <c r="F385" s="221"/>
      <c r="G385" s="200"/>
      <c r="H385" s="238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</row>
    <row r="386" spans="1:19" s="61" customFormat="1" ht="15" customHeight="1">
      <c r="A386" s="195"/>
      <c r="C386" s="196"/>
      <c r="D386" s="197"/>
      <c r="E386" s="199"/>
      <c r="F386" s="221"/>
      <c r="G386" s="200"/>
      <c r="H386" s="238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</row>
    <row r="387" spans="1:19" s="61" customFormat="1" ht="15" customHeight="1">
      <c r="A387" s="195"/>
      <c r="C387" s="196"/>
      <c r="D387" s="197"/>
      <c r="E387" s="199"/>
      <c r="F387" s="221"/>
      <c r="G387" s="200"/>
      <c r="H387" s="238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</row>
    <row r="388" spans="1:19" s="61" customFormat="1" ht="15" customHeight="1">
      <c r="A388" s="195"/>
      <c r="C388" s="196"/>
      <c r="D388" s="197"/>
      <c r="E388" s="199"/>
      <c r="F388" s="221"/>
      <c r="G388" s="200"/>
      <c r="H388" s="238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</row>
    <row r="389" spans="1:19" s="61" customFormat="1" ht="15" customHeight="1">
      <c r="A389" s="195"/>
      <c r="C389" s="196"/>
      <c r="D389" s="197"/>
      <c r="E389" s="199"/>
      <c r="F389" s="221"/>
      <c r="G389" s="200"/>
      <c r="H389" s="238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</row>
    <row r="390" spans="1:19" s="61" customFormat="1" ht="15" customHeight="1">
      <c r="A390" s="195"/>
      <c r="C390" s="196"/>
      <c r="D390" s="197"/>
      <c r="E390" s="199"/>
      <c r="F390" s="221"/>
      <c r="G390" s="200"/>
      <c r="H390" s="238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</row>
    <row r="391" spans="1:19" s="61" customFormat="1" ht="15" customHeight="1">
      <c r="A391" s="195"/>
      <c r="C391" s="196"/>
      <c r="D391" s="197"/>
      <c r="E391" s="199"/>
      <c r="F391" s="221"/>
      <c r="G391" s="200"/>
      <c r="H391" s="238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</row>
    <row r="392" spans="1:19" s="61" customFormat="1" ht="15" customHeight="1">
      <c r="A392" s="195"/>
      <c r="C392" s="196"/>
      <c r="D392" s="197"/>
      <c r="E392" s="199"/>
      <c r="F392" s="221"/>
      <c r="G392" s="200"/>
      <c r="H392" s="238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</row>
    <row r="393" spans="1:19" s="61" customFormat="1" ht="15" customHeight="1">
      <c r="A393" s="195"/>
      <c r="C393" s="196"/>
      <c r="D393" s="197"/>
      <c r="E393" s="199"/>
      <c r="F393" s="221"/>
      <c r="G393" s="200"/>
      <c r="H393" s="238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</row>
    <row r="394" spans="1:19" s="61" customFormat="1" ht="15" customHeight="1">
      <c r="A394" s="195"/>
      <c r="C394" s="196"/>
      <c r="D394" s="197"/>
      <c r="E394" s="199"/>
      <c r="F394" s="221"/>
      <c r="G394" s="200"/>
      <c r="H394" s="238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</row>
    <row r="395" spans="1:19" s="61" customFormat="1" ht="15" customHeight="1">
      <c r="A395" s="195"/>
      <c r="C395" s="196"/>
      <c r="D395" s="197"/>
      <c r="E395" s="199"/>
      <c r="F395" s="221"/>
      <c r="G395" s="200"/>
      <c r="H395" s="238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</row>
    <row r="396" spans="1:19" s="61" customFormat="1" ht="15" customHeight="1">
      <c r="A396" s="195"/>
      <c r="C396" s="196"/>
      <c r="D396" s="197"/>
      <c r="E396" s="199"/>
      <c r="F396" s="221"/>
      <c r="G396" s="200"/>
      <c r="H396" s="238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</row>
    <row r="397" spans="1:19" s="61" customFormat="1" ht="15" customHeight="1">
      <c r="A397" s="195"/>
      <c r="C397" s="196"/>
      <c r="D397" s="197"/>
      <c r="E397" s="199"/>
      <c r="F397" s="221"/>
      <c r="G397" s="200"/>
      <c r="H397" s="238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</row>
    <row r="398" spans="1:19" s="61" customFormat="1" ht="15" customHeight="1">
      <c r="A398" s="195"/>
      <c r="C398" s="196"/>
      <c r="D398" s="197"/>
      <c r="E398" s="199"/>
      <c r="F398" s="221"/>
      <c r="G398" s="200"/>
      <c r="H398" s="238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</row>
    <row r="399" spans="1:19" s="61" customFormat="1" ht="15" customHeight="1">
      <c r="A399" s="195"/>
      <c r="C399" s="196"/>
      <c r="D399" s="197"/>
      <c r="E399" s="199"/>
      <c r="F399" s="221"/>
      <c r="G399" s="200"/>
      <c r="H399" s="238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</row>
    <row r="400" spans="1:19" s="61" customFormat="1" ht="15" customHeight="1">
      <c r="A400" s="195"/>
      <c r="C400" s="196"/>
      <c r="D400" s="197"/>
      <c r="E400" s="199"/>
      <c r="F400" s="221"/>
      <c r="G400" s="200"/>
      <c r="H400" s="238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</row>
    <row r="401" spans="1:19" s="61" customFormat="1" ht="15" customHeight="1">
      <c r="A401" s="195"/>
      <c r="C401" s="196"/>
      <c r="D401" s="197"/>
      <c r="E401" s="199"/>
      <c r="F401" s="221"/>
      <c r="G401" s="200"/>
      <c r="H401" s="238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</row>
    <row r="402" spans="1:19" s="61" customFormat="1" ht="15" customHeight="1">
      <c r="A402" s="195"/>
      <c r="C402" s="196"/>
      <c r="D402" s="197"/>
      <c r="E402" s="199"/>
      <c r="F402" s="221"/>
      <c r="G402" s="200"/>
      <c r="H402" s="238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</row>
    <row r="403" spans="1:19" s="61" customFormat="1" ht="15" customHeight="1">
      <c r="A403" s="195"/>
      <c r="C403" s="196"/>
      <c r="D403" s="197"/>
      <c r="E403" s="199"/>
      <c r="F403" s="221"/>
      <c r="G403" s="200"/>
      <c r="H403" s="238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</row>
    <row r="404" spans="1:19" s="61" customFormat="1" ht="15" customHeight="1">
      <c r="A404" s="195"/>
      <c r="C404" s="196"/>
      <c r="D404" s="197"/>
      <c r="E404" s="199"/>
      <c r="F404" s="221"/>
      <c r="G404" s="200"/>
      <c r="H404" s="238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</row>
    <row r="405" spans="1:19" s="61" customFormat="1" ht="15" customHeight="1">
      <c r="A405" s="195"/>
      <c r="C405" s="196"/>
      <c r="D405" s="197"/>
      <c r="E405" s="199"/>
      <c r="F405" s="221"/>
      <c r="G405" s="200"/>
      <c r="H405" s="238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</row>
  </sheetData>
  <mergeCells count="21">
    <mergeCell ref="A1:C1"/>
    <mergeCell ref="A2:C2"/>
    <mergeCell ref="A3:C3"/>
    <mergeCell ref="A4:B5"/>
    <mergeCell ref="C4:C5"/>
    <mergeCell ref="E4:E5"/>
    <mergeCell ref="J4:R4"/>
    <mergeCell ref="J5:K5"/>
    <mergeCell ref="A6:B6"/>
    <mergeCell ref="J6:K6"/>
    <mergeCell ref="A7:B7"/>
    <mergeCell ref="J7:K7"/>
    <mergeCell ref="B23:C23"/>
    <mergeCell ref="A14:E14"/>
    <mergeCell ref="B21:S21"/>
    <mergeCell ref="A8:B8"/>
    <mergeCell ref="J8:K8"/>
    <mergeCell ref="A9:B9"/>
    <mergeCell ref="A10:B10"/>
    <mergeCell ref="A11:B11"/>
    <mergeCell ref="A13:E13"/>
  </mergeCells>
  <pageMargins left="0" right="0" top="0" bottom="0" header="0.31496062992125984" footer="0.31496062992125984"/>
  <pageSetup paperSize="9" scale="80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9"/>
  <sheetViews>
    <sheetView zoomScale="85" zoomScaleNormal="85" workbookViewId="0">
      <pane xSplit="6" ySplit="26" topLeftCell="G27" activePane="bottomRight" state="frozen"/>
      <selection activeCell="A13" sqref="A13"/>
      <selection pane="topRight" activeCell="G13" sqref="G13"/>
      <selection pane="bottomLeft" activeCell="A23" sqref="A23"/>
      <selection pane="bottomRight" activeCell="I32" sqref="I32"/>
    </sheetView>
  </sheetViews>
  <sheetFormatPr defaultColWidth="17.28515625" defaultRowHeight="15" customHeight="1"/>
  <cols>
    <col min="1" max="1" width="6.5703125" style="60" customWidth="1"/>
    <col min="2" max="2" width="21.140625" style="59" customWidth="1"/>
    <col min="3" max="3" width="12.85546875" style="63" customWidth="1"/>
    <col min="4" max="4" width="17.5703125" style="64" customWidth="1"/>
    <col min="5" max="5" width="14.140625" style="110" hidden="1" customWidth="1"/>
    <col min="6" max="6" width="14.85546875" style="70" customWidth="1"/>
    <col min="7" max="7" width="22.28515625" style="94" customWidth="1"/>
    <col min="8" max="16384" width="17.28515625" style="59"/>
  </cols>
  <sheetData>
    <row r="1" spans="1:7" ht="15" hidden="1" customHeight="1">
      <c r="A1" s="527" t="s">
        <v>0</v>
      </c>
      <c r="B1" s="519"/>
      <c r="C1" s="519"/>
      <c r="D1" s="60"/>
      <c r="E1" s="108"/>
      <c r="F1" s="113"/>
      <c r="G1" s="88"/>
    </row>
    <row r="2" spans="1:7" ht="23.25" hidden="1" customHeight="1">
      <c r="A2" s="528" t="s">
        <v>2</v>
      </c>
      <c r="B2" s="519"/>
      <c r="C2" s="519"/>
      <c r="D2" s="60"/>
      <c r="E2" s="108"/>
      <c r="F2" s="113"/>
      <c r="G2" s="88"/>
    </row>
    <row r="3" spans="1:7" ht="28.5" hidden="1" customHeight="1">
      <c r="A3" s="529" t="s">
        <v>10</v>
      </c>
      <c r="B3" s="519"/>
      <c r="C3" s="519"/>
      <c r="D3" s="60"/>
      <c r="E3" s="108"/>
      <c r="F3" s="102"/>
    </row>
    <row r="4" spans="1:7" ht="26.25" hidden="1" customHeight="1">
      <c r="A4" s="530" t="s">
        <v>11</v>
      </c>
      <c r="B4" s="519"/>
      <c r="C4" s="531" t="s">
        <v>12</v>
      </c>
      <c r="D4" s="62"/>
      <c r="E4" s="109"/>
      <c r="F4" s="523"/>
    </row>
    <row r="5" spans="1:7" ht="33" hidden="1" customHeight="1">
      <c r="A5" s="519"/>
      <c r="B5" s="519"/>
      <c r="C5" s="532"/>
      <c r="F5" s="524"/>
    </row>
    <row r="6" spans="1:7" ht="36" hidden="1" customHeight="1">
      <c r="A6" s="518" t="s">
        <v>31</v>
      </c>
      <c r="B6" s="519"/>
      <c r="C6" s="391"/>
      <c r="D6" s="65"/>
      <c r="E6" s="111"/>
      <c r="F6" s="103"/>
    </row>
    <row r="7" spans="1:7" ht="30" hidden="1" customHeight="1">
      <c r="A7" s="518" t="s">
        <v>36</v>
      </c>
      <c r="B7" s="519"/>
      <c r="C7" s="391" t="s">
        <v>37</v>
      </c>
      <c r="D7" s="65"/>
      <c r="E7" s="111"/>
      <c r="F7" s="103"/>
    </row>
    <row r="8" spans="1:7" ht="33" hidden="1" customHeight="1">
      <c r="A8" s="518" t="s">
        <v>8</v>
      </c>
      <c r="B8" s="519"/>
      <c r="C8" s="391" t="s">
        <v>40</v>
      </c>
      <c r="D8" s="65"/>
      <c r="E8" s="111"/>
      <c r="F8" s="103"/>
    </row>
    <row r="9" spans="1:7" ht="27.75" hidden="1" customHeight="1">
      <c r="A9" s="518" t="s">
        <v>43</v>
      </c>
      <c r="B9" s="519"/>
      <c r="C9" s="391" t="s">
        <v>44</v>
      </c>
      <c r="D9" s="65"/>
      <c r="E9" s="111"/>
      <c r="F9" s="103"/>
      <c r="G9" s="81"/>
    </row>
    <row r="10" spans="1:7" ht="26.25" hidden="1" customHeight="1">
      <c r="A10" s="522" t="s">
        <v>45</v>
      </c>
      <c r="B10" s="519"/>
      <c r="C10" s="391" t="s">
        <v>54</v>
      </c>
      <c r="D10" s="65"/>
      <c r="E10" s="111"/>
      <c r="F10" s="103"/>
      <c r="G10" s="81"/>
    </row>
    <row r="11" spans="1:7" ht="36" hidden="1" customHeight="1">
      <c r="A11" s="518" t="s">
        <v>75</v>
      </c>
      <c r="B11" s="519"/>
      <c r="C11" s="391" t="s">
        <v>76</v>
      </c>
      <c r="D11" s="65"/>
      <c r="E11" s="111"/>
      <c r="F11" s="103"/>
      <c r="G11" s="81"/>
    </row>
    <row r="12" spans="1:7" ht="33" hidden="1" customHeight="1">
      <c r="A12" s="66"/>
      <c r="B12" s="67"/>
      <c r="C12" s="68"/>
      <c r="D12" s="69"/>
      <c r="E12" s="112"/>
      <c r="F12" s="67"/>
      <c r="G12" s="89"/>
    </row>
    <row r="13" spans="1:7" s="61" customFormat="1" ht="19.5" hidden="1" customHeight="1">
      <c r="A13" s="471" t="s">
        <v>296</v>
      </c>
      <c r="B13" s="471"/>
      <c r="C13" s="471"/>
      <c r="D13" s="471"/>
      <c r="E13" s="471"/>
      <c r="F13" s="471"/>
      <c r="G13" s="81"/>
    </row>
    <row r="14" spans="1:7" s="61" customFormat="1" ht="17.25" hidden="1" customHeight="1">
      <c r="A14" s="472" t="s">
        <v>2</v>
      </c>
      <c r="B14" s="472"/>
      <c r="C14" s="472"/>
      <c r="D14" s="472"/>
      <c r="E14" s="472"/>
      <c r="F14" s="472"/>
      <c r="G14" s="81"/>
    </row>
    <row r="15" spans="1:7" s="104" customFormat="1" ht="24.75" hidden="1" customHeight="1">
      <c r="A15" s="318"/>
      <c r="C15" s="319"/>
      <c r="D15" s="320"/>
      <c r="E15" s="321"/>
      <c r="F15" s="316"/>
      <c r="G15" s="317"/>
    </row>
    <row r="16" spans="1:7" s="105" customFormat="1" ht="20.25" hidden="1" customHeight="1">
      <c r="B16" s="326"/>
      <c r="C16" s="326"/>
      <c r="D16" s="326"/>
      <c r="E16" s="327"/>
      <c r="F16" s="104"/>
      <c r="G16" s="81"/>
    </row>
    <row r="17" spans="1:19" s="61" customFormat="1" ht="12.75" hidden="1" customHeight="1">
      <c r="A17" s="195"/>
      <c r="C17" s="196"/>
      <c r="D17" s="197"/>
      <c r="E17" s="198"/>
      <c r="F17" s="199"/>
      <c r="G17" s="94"/>
    </row>
    <row r="18" spans="1:19" s="251" customFormat="1" ht="15.75" customHeight="1">
      <c r="A18" s="243" t="s">
        <v>0</v>
      </c>
      <c r="B18" s="243"/>
      <c r="C18" s="245"/>
      <c r="D18" s="245"/>
      <c r="E18" s="246"/>
      <c r="F18" s="248" t="s">
        <v>399</v>
      </c>
      <c r="G18" s="440"/>
      <c r="H18" s="248"/>
      <c r="I18" s="246"/>
      <c r="J18" s="247"/>
      <c r="K18" s="248"/>
      <c r="L18" s="249"/>
      <c r="M18" s="250"/>
    </row>
    <row r="19" spans="1:19" s="251" customFormat="1" ht="15.75" customHeight="1">
      <c r="A19" s="332" t="s">
        <v>394</v>
      </c>
      <c r="B19" s="332"/>
      <c r="C19" s="245"/>
      <c r="D19" s="245"/>
      <c r="E19" s="246"/>
      <c r="F19" s="424" t="s">
        <v>491</v>
      </c>
      <c r="G19" s="441"/>
      <c r="H19" s="333"/>
      <c r="I19" s="246"/>
      <c r="J19" s="247"/>
      <c r="K19" s="424"/>
      <c r="L19" s="249"/>
      <c r="M19" s="250"/>
    </row>
    <row r="20" spans="1:19" s="251" customFormat="1" ht="6.75" customHeight="1">
      <c r="A20" s="253"/>
      <c r="B20" s="254"/>
      <c r="C20" s="255"/>
      <c r="D20" s="255"/>
      <c r="E20" s="253"/>
      <c r="F20" s="247"/>
      <c r="G20" s="442"/>
      <c r="H20" s="255"/>
      <c r="I20" s="255"/>
      <c r="J20" s="253"/>
      <c r="K20" s="247"/>
      <c r="L20" s="247"/>
      <c r="M20" s="256"/>
      <c r="N20" s="250"/>
    </row>
    <row r="21" spans="1:19" s="250" customFormat="1" ht="50.25" customHeight="1">
      <c r="A21" s="411"/>
      <c r="B21" s="517" t="s">
        <v>501</v>
      </c>
      <c r="C21" s="517"/>
      <c r="D21" s="517"/>
      <c r="E21" s="517"/>
      <c r="F21" s="517"/>
      <c r="G21" s="517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</row>
    <row r="22" spans="1:19" s="61" customFormat="1" ht="6" customHeight="1">
      <c r="A22" s="195"/>
      <c r="C22" s="196"/>
      <c r="D22" s="197"/>
      <c r="E22" s="198"/>
      <c r="F22" s="199"/>
      <c r="G22" s="81"/>
    </row>
    <row r="23" spans="1:19" ht="39" customHeight="1">
      <c r="A23" s="443" t="s">
        <v>5</v>
      </c>
      <c r="B23" s="533" t="s">
        <v>295</v>
      </c>
      <c r="C23" s="533"/>
      <c r="D23" s="438" t="s">
        <v>474</v>
      </c>
      <c r="E23" s="444" t="s">
        <v>478</v>
      </c>
      <c r="F23" s="438" t="s">
        <v>478</v>
      </c>
      <c r="G23" s="172" t="s">
        <v>499</v>
      </c>
    </row>
    <row r="24" spans="1:19" s="122" customFormat="1" ht="35.25" customHeight="1">
      <c r="A24" s="147">
        <v>1</v>
      </c>
      <c r="B24" s="118" t="s">
        <v>249</v>
      </c>
      <c r="C24" s="119" t="s">
        <v>123</v>
      </c>
      <c r="D24" s="120" t="s">
        <v>312</v>
      </c>
      <c r="E24" s="100" t="s">
        <v>32</v>
      </c>
      <c r="F24" s="100" t="s">
        <v>32</v>
      </c>
      <c r="G24" s="432">
        <v>5</v>
      </c>
    </row>
    <row r="25" spans="1:19" s="122" customFormat="1" ht="35.25" customHeight="1">
      <c r="A25" s="147">
        <v>2</v>
      </c>
      <c r="B25" s="118" t="s">
        <v>47</v>
      </c>
      <c r="C25" s="119" t="s">
        <v>261</v>
      </c>
      <c r="D25" s="120" t="s">
        <v>316</v>
      </c>
      <c r="E25" s="100"/>
      <c r="F25" s="100" t="s">
        <v>32</v>
      </c>
      <c r="G25" s="432">
        <v>5</v>
      </c>
    </row>
    <row r="26" spans="1:19" s="122" customFormat="1" ht="35.25" customHeight="1">
      <c r="A26" s="147">
        <v>3</v>
      </c>
      <c r="B26" s="139" t="s">
        <v>49</v>
      </c>
      <c r="C26" s="126" t="s">
        <v>50</v>
      </c>
      <c r="D26" s="152" t="s">
        <v>317</v>
      </c>
      <c r="E26" s="148" t="s">
        <v>300</v>
      </c>
      <c r="F26" s="124" t="s">
        <v>32</v>
      </c>
      <c r="G26" s="432">
        <v>4</v>
      </c>
    </row>
    <row r="27" spans="1:19" s="122" customFormat="1" ht="35.25" customHeight="1">
      <c r="A27" s="147">
        <v>4</v>
      </c>
      <c r="B27" s="149" t="s">
        <v>280</v>
      </c>
      <c r="C27" s="126" t="s">
        <v>50</v>
      </c>
      <c r="D27" s="152" t="s">
        <v>311</v>
      </c>
      <c r="E27" s="148" t="s">
        <v>302</v>
      </c>
      <c r="F27" s="124" t="s">
        <v>32</v>
      </c>
      <c r="G27" s="432">
        <v>4</v>
      </c>
    </row>
    <row r="28" spans="1:19" s="122" customFormat="1" ht="35.25" customHeight="1">
      <c r="A28" s="147">
        <v>5</v>
      </c>
      <c r="B28" s="139" t="s">
        <v>140</v>
      </c>
      <c r="C28" s="126" t="s">
        <v>141</v>
      </c>
      <c r="D28" s="152" t="s">
        <v>311</v>
      </c>
      <c r="E28" s="148" t="s">
        <v>302</v>
      </c>
      <c r="F28" s="124" t="s">
        <v>32</v>
      </c>
      <c r="G28" s="432">
        <v>4</v>
      </c>
    </row>
    <row r="29" spans="1:19" s="122" customFormat="1" ht="35.25" customHeight="1">
      <c r="A29" s="147">
        <v>6</v>
      </c>
      <c r="B29" s="139" t="s">
        <v>263</v>
      </c>
      <c r="C29" s="126" t="s">
        <v>270</v>
      </c>
      <c r="D29" s="152" t="s">
        <v>312</v>
      </c>
      <c r="E29" s="148" t="s">
        <v>327</v>
      </c>
      <c r="F29" s="124" t="s">
        <v>32</v>
      </c>
      <c r="G29" s="432">
        <v>4</v>
      </c>
    </row>
    <row r="30" spans="1:19" s="122" customFormat="1" ht="35.25" customHeight="1">
      <c r="A30" s="147">
        <v>7</v>
      </c>
      <c r="B30" s="139" t="s">
        <v>257</v>
      </c>
      <c r="C30" s="126" t="s">
        <v>269</v>
      </c>
      <c r="D30" s="152" t="s">
        <v>312</v>
      </c>
      <c r="E30" s="148" t="s">
        <v>327</v>
      </c>
      <c r="F30" s="124" t="s">
        <v>32</v>
      </c>
      <c r="G30" s="432">
        <v>4</v>
      </c>
    </row>
    <row r="31" spans="1:19" s="122" customFormat="1" ht="35.25" customHeight="1">
      <c r="A31" s="147">
        <v>8</v>
      </c>
      <c r="B31" s="139" t="s">
        <v>248</v>
      </c>
      <c r="C31" s="126" t="s">
        <v>96</v>
      </c>
      <c r="D31" s="152" t="s">
        <v>312</v>
      </c>
      <c r="E31" s="148" t="s">
        <v>327</v>
      </c>
      <c r="F31" s="124" t="s">
        <v>32</v>
      </c>
      <c r="G31" s="432">
        <v>4</v>
      </c>
    </row>
    <row r="32" spans="1:19" s="122" customFormat="1" ht="35.25" customHeight="1">
      <c r="A32" s="147">
        <v>9</v>
      </c>
      <c r="B32" s="118" t="s">
        <v>271</v>
      </c>
      <c r="C32" s="119" t="s">
        <v>197</v>
      </c>
      <c r="D32" s="120" t="s">
        <v>323</v>
      </c>
      <c r="E32" s="121" t="s">
        <v>307</v>
      </c>
      <c r="F32" s="100" t="s">
        <v>32</v>
      </c>
      <c r="G32" s="432">
        <v>4</v>
      </c>
    </row>
    <row r="33" spans="1:7" s="122" customFormat="1" ht="35.25" customHeight="1">
      <c r="A33" s="147">
        <v>10</v>
      </c>
      <c r="B33" s="118" t="s">
        <v>325</v>
      </c>
      <c r="C33" s="119" t="s">
        <v>275</v>
      </c>
      <c r="D33" s="120" t="s">
        <v>323</v>
      </c>
      <c r="E33" s="100"/>
      <c r="F33" s="100" t="s">
        <v>30</v>
      </c>
      <c r="G33" s="432">
        <v>4</v>
      </c>
    </row>
    <row r="34" spans="1:7" s="61" customFormat="1" ht="15" customHeight="1">
      <c r="A34" s="195"/>
      <c r="C34" s="196"/>
      <c r="D34" s="197"/>
      <c r="E34" s="198"/>
      <c r="F34" s="199"/>
      <c r="G34" s="94"/>
    </row>
    <row r="35" spans="1:7" s="61" customFormat="1" ht="15" customHeight="1">
      <c r="A35" s="195"/>
      <c r="C35" s="196"/>
      <c r="D35" s="197"/>
      <c r="E35" s="198"/>
      <c r="F35" s="199"/>
      <c r="G35" s="94"/>
    </row>
    <row r="36" spans="1:7" s="61" customFormat="1" ht="15" customHeight="1">
      <c r="A36" s="195"/>
      <c r="C36" s="196"/>
      <c r="D36" s="197"/>
      <c r="E36" s="198"/>
      <c r="F36" s="199"/>
      <c r="G36" s="94"/>
    </row>
    <row r="37" spans="1:7" s="61" customFormat="1" ht="15" customHeight="1">
      <c r="A37" s="195"/>
      <c r="C37" s="196"/>
      <c r="D37" s="197"/>
      <c r="E37" s="198"/>
      <c r="F37" s="199"/>
      <c r="G37" s="94"/>
    </row>
    <row r="38" spans="1:7" s="61" customFormat="1" ht="15" customHeight="1">
      <c r="A38" s="195"/>
      <c r="C38" s="196"/>
      <c r="D38" s="197"/>
      <c r="E38" s="198"/>
      <c r="F38" s="199"/>
      <c r="G38" s="94"/>
    </row>
    <row r="39" spans="1:7" s="61" customFormat="1" ht="15" customHeight="1">
      <c r="A39" s="195"/>
      <c r="C39" s="196"/>
      <c r="D39" s="197"/>
      <c r="E39" s="198"/>
      <c r="F39" s="199"/>
      <c r="G39" s="94"/>
    </row>
    <row r="40" spans="1:7" s="61" customFormat="1" ht="15" customHeight="1">
      <c r="A40" s="195"/>
      <c r="C40" s="196"/>
      <c r="D40" s="197"/>
      <c r="E40" s="198"/>
      <c r="F40" s="199"/>
      <c r="G40" s="94"/>
    </row>
    <row r="41" spans="1:7" s="61" customFormat="1" ht="15" customHeight="1">
      <c r="A41" s="195"/>
      <c r="C41" s="196"/>
      <c r="D41" s="197"/>
      <c r="E41" s="198"/>
      <c r="F41" s="199"/>
      <c r="G41" s="94"/>
    </row>
    <row r="42" spans="1:7" s="61" customFormat="1" ht="15" customHeight="1">
      <c r="A42" s="195"/>
      <c r="C42" s="196"/>
      <c r="D42" s="197"/>
      <c r="E42" s="198"/>
      <c r="F42" s="199"/>
      <c r="G42" s="94"/>
    </row>
    <row r="43" spans="1:7" s="61" customFormat="1" ht="15" customHeight="1">
      <c r="A43" s="195"/>
      <c r="C43" s="196"/>
      <c r="D43" s="197"/>
      <c r="E43" s="198"/>
      <c r="F43" s="199"/>
      <c r="G43" s="94"/>
    </row>
    <row r="44" spans="1:7" s="61" customFormat="1" ht="15" customHeight="1">
      <c r="A44" s="195"/>
      <c r="C44" s="196"/>
      <c r="D44" s="197"/>
      <c r="E44" s="198"/>
      <c r="F44" s="199"/>
      <c r="G44" s="94"/>
    </row>
    <row r="45" spans="1:7" s="61" customFormat="1" ht="15" customHeight="1">
      <c r="A45" s="195"/>
      <c r="C45" s="196"/>
      <c r="D45" s="197"/>
      <c r="E45" s="198"/>
      <c r="F45" s="199"/>
      <c r="G45" s="94"/>
    </row>
    <row r="46" spans="1:7" s="61" customFormat="1" ht="15" customHeight="1">
      <c r="A46" s="195"/>
      <c r="C46" s="196"/>
      <c r="D46" s="197"/>
      <c r="E46" s="198"/>
      <c r="F46" s="199"/>
      <c r="G46" s="94"/>
    </row>
    <row r="47" spans="1:7" s="61" customFormat="1" ht="15" customHeight="1">
      <c r="A47" s="195"/>
      <c r="C47" s="196"/>
      <c r="D47" s="197"/>
      <c r="E47" s="198"/>
      <c r="F47" s="199"/>
      <c r="G47" s="94"/>
    </row>
    <row r="48" spans="1:7" s="61" customFormat="1" ht="15" customHeight="1">
      <c r="A48" s="195"/>
      <c r="C48" s="196"/>
      <c r="D48" s="197"/>
      <c r="E48" s="198"/>
      <c r="F48" s="199"/>
      <c r="G48" s="94"/>
    </row>
    <row r="49" spans="1:7" s="61" customFormat="1" ht="15" customHeight="1">
      <c r="A49" s="195"/>
      <c r="C49" s="196"/>
      <c r="D49" s="197"/>
      <c r="E49" s="198"/>
      <c r="F49" s="199"/>
      <c r="G49" s="94"/>
    </row>
    <row r="50" spans="1:7" s="61" customFormat="1" ht="15" customHeight="1">
      <c r="A50" s="195"/>
      <c r="C50" s="196"/>
      <c r="D50" s="197"/>
      <c r="E50" s="198"/>
      <c r="F50" s="199"/>
      <c r="G50" s="94"/>
    </row>
    <row r="51" spans="1:7" s="61" customFormat="1" ht="15" customHeight="1">
      <c r="A51" s="195"/>
      <c r="C51" s="196"/>
      <c r="D51" s="197"/>
      <c r="E51" s="198"/>
      <c r="F51" s="199"/>
      <c r="G51" s="94"/>
    </row>
    <row r="52" spans="1:7" s="61" customFormat="1" ht="15" customHeight="1">
      <c r="A52" s="195"/>
      <c r="C52" s="196"/>
      <c r="D52" s="197"/>
      <c r="E52" s="198"/>
      <c r="F52" s="199"/>
      <c r="G52" s="94"/>
    </row>
    <row r="53" spans="1:7" s="61" customFormat="1" ht="15" customHeight="1">
      <c r="A53" s="195"/>
      <c r="C53" s="196"/>
      <c r="D53" s="197"/>
      <c r="E53" s="198"/>
      <c r="F53" s="199"/>
      <c r="G53" s="94"/>
    </row>
    <row r="54" spans="1:7" s="61" customFormat="1" ht="15" customHeight="1">
      <c r="A54" s="195"/>
      <c r="C54" s="196"/>
      <c r="D54" s="197"/>
      <c r="E54" s="198"/>
      <c r="F54" s="199"/>
      <c r="G54" s="94"/>
    </row>
    <row r="55" spans="1:7" s="61" customFormat="1" ht="15" customHeight="1">
      <c r="A55" s="195"/>
      <c r="C55" s="196"/>
      <c r="D55" s="197"/>
      <c r="E55" s="198"/>
      <c r="F55" s="199"/>
      <c r="G55" s="94"/>
    </row>
    <row r="56" spans="1:7" s="61" customFormat="1" ht="15" customHeight="1">
      <c r="A56" s="195"/>
      <c r="C56" s="196"/>
      <c r="D56" s="197"/>
      <c r="E56" s="198"/>
      <c r="F56" s="199"/>
      <c r="G56" s="94"/>
    </row>
    <row r="57" spans="1:7" s="61" customFormat="1" ht="15" customHeight="1">
      <c r="A57" s="195"/>
      <c r="C57" s="196"/>
      <c r="D57" s="197"/>
      <c r="E57" s="198"/>
      <c r="F57" s="199"/>
      <c r="G57" s="94"/>
    </row>
    <row r="58" spans="1:7" s="61" customFormat="1" ht="15" customHeight="1">
      <c r="A58" s="195"/>
      <c r="C58" s="196"/>
      <c r="D58" s="197"/>
      <c r="E58" s="198"/>
      <c r="F58" s="199"/>
      <c r="G58" s="94"/>
    </row>
    <row r="59" spans="1:7" s="61" customFormat="1" ht="15" customHeight="1">
      <c r="A59" s="195"/>
      <c r="C59" s="196"/>
      <c r="D59" s="197"/>
      <c r="E59" s="198"/>
      <c r="F59" s="199"/>
      <c r="G59" s="94"/>
    </row>
    <row r="60" spans="1:7" s="61" customFormat="1" ht="15" customHeight="1">
      <c r="A60" s="195"/>
      <c r="C60" s="196"/>
      <c r="D60" s="197"/>
      <c r="E60" s="198"/>
      <c r="F60" s="199"/>
      <c r="G60" s="94"/>
    </row>
    <row r="61" spans="1:7" s="61" customFormat="1" ht="15" customHeight="1">
      <c r="A61" s="195"/>
      <c r="C61" s="196"/>
      <c r="D61" s="197"/>
      <c r="E61" s="198"/>
      <c r="F61" s="199"/>
      <c r="G61" s="94"/>
    </row>
    <row r="62" spans="1:7" s="61" customFormat="1" ht="15" customHeight="1">
      <c r="A62" s="195"/>
      <c r="C62" s="196"/>
      <c r="D62" s="197"/>
      <c r="E62" s="198"/>
      <c r="F62" s="199"/>
      <c r="G62" s="94"/>
    </row>
    <row r="63" spans="1:7" s="61" customFormat="1" ht="15" customHeight="1">
      <c r="A63" s="195"/>
      <c r="C63" s="196"/>
      <c r="D63" s="197"/>
      <c r="E63" s="198"/>
      <c r="F63" s="199"/>
      <c r="G63" s="94"/>
    </row>
    <row r="64" spans="1:7" s="61" customFormat="1" ht="15" customHeight="1">
      <c r="A64" s="195"/>
      <c r="C64" s="196"/>
      <c r="D64" s="197"/>
      <c r="E64" s="198"/>
      <c r="F64" s="199"/>
      <c r="G64" s="94"/>
    </row>
    <row r="65" spans="1:7" s="61" customFormat="1" ht="15" customHeight="1">
      <c r="A65" s="195"/>
      <c r="C65" s="196"/>
      <c r="D65" s="197"/>
      <c r="E65" s="198"/>
      <c r="F65" s="199"/>
      <c r="G65" s="94"/>
    </row>
    <row r="66" spans="1:7" s="61" customFormat="1" ht="15" customHeight="1">
      <c r="A66" s="195"/>
      <c r="C66" s="196"/>
      <c r="D66" s="197"/>
      <c r="E66" s="198"/>
      <c r="F66" s="199"/>
      <c r="G66" s="94"/>
    </row>
    <row r="67" spans="1:7" s="61" customFormat="1" ht="15" customHeight="1">
      <c r="A67" s="195"/>
      <c r="C67" s="196"/>
      <c r="D67" s="197"/>
      <c r="E67" s="198"/>
      <c r="F67" s="199"/>
      <c r="G67" s="94"/>
    </row>
    <row r="68" spans="1:7" s="61" customFormat="1" ht="15" customHeight="1">
      <c r="A68" s="195"/>
      <c r="C68" s="196"/>
      <c r="D68" s="197"/>
      <c r="E68" s="198"/>
      <c r="F68" s="199"/>
      <c r="G68" s="94"/>
    </row>
    <row r="69" spans="1:7" s="61" customFormat="1" ht="15" customHeight="1">
      <c r="A69" s="195"/>
      <c r="C69" s="196"/>
      <c r="D69" s="197"/>
      <c r="E69" s="198"/>
      <c r="F69" s="199"/>
      <c r="G69" s="94"/>
    </row>
    <row r="70" spans="1:7" s="61" customFormat="1" ht="15" customHeight="1">
      <c r="A70" s="195"/>
      <c r="C70" s="196"/>
      <c r="D70" s="197"/>
      <c r="E70" s="198"/>
      <c r="F70" s="199"/>
      <c r="G70" s="94"/>
    </row>
    <row r="71" spans="1:7" s="61" customFormat="1" ht="15" customHeight="1">
      <c r="A71" s="195"/>
      <c r="C71" s="196"/>
      <c r="D71" s="197"/>
      <c r="E71" s="198"/>
      <c r="F71" s="199"/>
      <c r="G71" s="94"/>
    </row>
    <row r="72" spans="1:7" s="61" customFormat="1" ht="15" customHeight="1">
      <c r="A72" s="195"/>
      <c r="C72" s="196"/>
      <c r="D72" s="197"/>
      <c r="E72" s="198"/>
      <c r="F72" s="199"/>
      <c r="G72" s="94"/>
    </row>
    <row r="73" spans="1:7" s="61" customFormat="1" ht="15" customHeight="1">
      <c r="A73" s="195"/>
      <c r="C73" s="196"/>
      <c r="D73" s="197"/>
      <c r="E73" s="198"/>
      <c r="F73" s="199"/>
      <c r="G73" s="94"/>
    </row>
    <row r="74" spans="1:7" s="61" customFormat="1" ht="15" customHeight="1">
      <c r="A74" s="195"/>
      <c r="C74" s="196"/>
      <c r="D74" s="197"/>
      <c r="E74" s="198"/>
      <c r="F74" s="199"/>
      <c r="G74" s="94"/>
    </row>
    <row r="75" spans="1:7" s="61" customFormat="1" ht="15" customHeight="1">
      <c r="A75" s="195"/>
      <c r="C75" s="196"/>
      <c r="D75" s="197"/>
      <c r="E75" s="198"/>
      <c r="F75" s="199"/>
      <c r="G75" s="94"/>
    </row>
    <row r="76" spans="1:7" s="61" customFormat="1" ht="15" customHeight="1">
      <c r="A76" s="195"/>
      <c r="C76" s="196"/>
      <c r="D76" s="197"/>
      <c r="E76" s="198"/>
      <c r="F76" s="199"/>
      <c r="G76" s="94"/>
    </row>
    <row r="77" spans="1:7" s="61" customFormat="1" ht="15" customHeight="1">
      <c r="A77" s="195"/>
      <c r="C77" s="196"/>
      <c r="D77" s="197"/>
      <c r="E77" s="198"/>
      <c r="F77" s="199"/>
      <c r="G77" s="94"/>
    </row>
    <row r="78" spans="1:7" s="61" customFormat="1" ht="15" customHeight="1">
      <c r="A78" s="195"/>
      <c r="C78" s="196"/>
      <c r="D78" s="197"/>
      <c r="E78" s="198"/>
      <c r="F78" s="199"/>
      <c r="G78" s="94"/>
    </row>
    <row r="79" spans="1:7" s="61" customFormat="1" ht="15" customHeight="1">
      <c r="A79" s="195"/>
      <c r="C79" s="196"/>
      <c r="D79" s="197"/>
      <c r="E79" s="198"/>
      <c r="F79" s="199"/>
      <c r="G79" s="94"/>
    </row>
    <row r="80" spans="1:7" s="61" customFormat="1" ht="15" customHeight="1">
      <c r="A80" s="195"/>
      <c r="C80" s="196"/>
      <c r="D80" s="197"/>
      <c r="E80" s="198"/>
      <c r="F80" s="199"/>
      <c r="G80" s="94"/>
    </row>
    <row r="81" spans="1:7" s="61" customFormat="1" ht="15" customHeight="1">
      <c r="A81" s="195"/>
      <c r="C81" s="196"/>
      <c r="D81" s="197"/>
      <c r="E81" s="198"/>
      <c r="F81" s="199"/>
      <c r="G81" s="94"/>
    </row>
    <row r="82" spans="1:7" s="61" customFormat="1" ht="15" customHeight="1">
      <c r="A82" s="195"/>
      <c r="C82" s="196"/>
      <c r="D82" s="197"/>
      <c r="E82" s="198"/>
      <c r="F82" s="199"/>
      <c r="G82" s="94"/>
    </row>
    <row r="83" spans="1:7" s="61" customFormat="1" ht="15" customHeight="1">
      <c r="A83" s="195"/>
      <c r="C83" s="196"/>
      <c r="D83" s="197"/>
      <c r="E83" s="198"/>
      <c r="F83" s="199"/>
      <c r="G83" s="94"/>
    </row>
    <row r="84" spans="1:7" s="61" customFormat="1" ht="15" customHeight="1">
      <c r="A84" s="195"/>
      <c r="C84" s="196"/>
      <c r="D84" s="197"/>
      <c r="E84" s="198"/>
      <c r="F84" s="199"/>
      <c r="G84" s="94"/>
    </row>
    <row r="85" spans="1:7" s="61" customFormat="1" ht="15" customHeight="1">
      <c r="A85" s="195"/>
      <c r="C85" s="196"/>
      <c r="D85" s="197"/>
      <c r="E85" s="198"/>
      <c r="F85" s="199"/>
      <c r="G85" s="94"/>
    </row>
    <row r="86" spans="1:7" s="61" customFormat="1" ht="15" customHeight="1">
      <c r="A86" s="195"/>
      <c r="C86" s="196"/>
      <c r="D86" s="197"/>
      <c r="E86" s="198"/>
      <c r="F86" s="199"/>
      <c r="G86" s="94"/>
    </row>
    <row r="87" spans="1:7" s="61" customFormat="1" ht="15" customHeight="1">
      <c r="A87" s="195"/>
      <c r="C87" s="196"/>
      <c r="D87" s="197"/>
      <c r="E87" s="198"/>
      <c r="F87" s="199"/>
      <c r="G87" s="94"/>
    </row>
    <row r="88" spans="1:7" s="61" customFormat="1" ht="15" customHeight="1">
      <c r="A88" s="195"/>
      <c r="C88" s="196"/>
      <c r="D88" s="197"/>
      <c r="E88" s="198"/>
      <c r="F88" s="199"/>
      <c r="G88" s="94"/>
    </row>
    <row r="89" spans="1:7" s="61" customFormat="1" ht="15" customHeight="1">
      <c r="A89" s="195"/>
      <c r="C89" s="196"/>
      <c r="D89" s="197"/>
      <c r="E89" s="198"/>
      <c r="F89" s="199"/>
      <c r="G89" s="94"/>
    </row>
    <row r="90" spans="1:7" s="61" customFormat="1" ht="15" customHeight="1">
      <c r="A90" s="195"/>
      <c r="C90" s="196"/>
      <c r="D90" s="197"/>
      <c r="E90" s="198"/>
      <c r="F90" s="199"/>
      <c r="G90" s="94"/>
    </row>
    <row r="91" spans="1:7" s="61" customFormat="1" ht="15" customHeight="1">
      <c r="A91" s="195"/>
      <c r="C91" s="196"/>
      <c r="D91" s="197"/>
      <c r="E91" s="198"/>
      <c r="F91" s="199"/>
      <c r="G91" s="94"/>
    </row>
    <row r="92" spans="1:7" s="61" customFormat="1" ht="15" customHeight="1">
      <c r="A92" s="195"/>
      <c r="C92" s="196"/>
      <c r="D92" s="197"/>
      <c r="E92" s="198"/>
      <c r="F92" s="199"/>
      <c r="G92" s="94"/>
    </row>
    <row r="93" spans="1:7" s="61" customFormat="1" ht="15" customHeight="1">
      <c r="A93" s="195"/>
      <c r="C93" s="196"/>
      <c r="D93" s="197"/>
      <c r="E93" s="198"/>
      <c r="F93" s="199"/>
      <c r="G93" s="94"/>
    </row>
    <row r="94" spans="1:7" s="61" customFormat="1" ht="15" customHeight="1">
      <c r="A94" s="195"/>
      <c r="C94" s="196"/>
      <c r="D94" s="197"/>
      <c r="E94" s="198"/>
      <c r="F94" s="199"/>
      <c r="G94" s="94"/>
    </row>
    <row r="95" spans="1:7" s="61" customFormat="1" ht="15" customHeight="1">
      <c r="A95" s="195"/>
      <c r="C95" s="196"/>
      <c r="D95" s="197"/>
      <c r="E95" s="198"/>
      <c r="F95" s="199"/>
      <c r="G95" s="94"/>
    </row>
    <row r="96" spans="1:7" s="61" customFormat="1" ht="15" customHeight="1">
      <c r="A96" s="195"/>
      <c r="C96" s="196"/>
      <c r="D96" s="197"/>
      <c r="E96" s="198"/>
      <c r="F96" s="199"/>
      <c r="G96" s="94"/>
    </row>
    <row r="97" spans="1:7" s="61" customFormat="1" ht="15" customHeight="1">
      <c r="A97" s="195"/>
      <c r="C97" s="196"/>
      <c r="D97" s="197"/>
      <c r="E97" s="198"/>
      <c r="F97" s="199"/>
      <c r="G97" s="94"/>
    </row>
    <row r="98" spans="1:7" s="61" customFormat="1" ht="15" customHeight="1">
      <c r="A98" s="195"/>
      <c r="C98" s="196"/>
      <c r="D98" s="197"/>
      <c r="E98" s="198"/>
      <c r="F98" s="199"/>
      <c r="G98" s="94"/>
    </row>
    <row r="99" spans="1:7" s="61" customFormat="1" ht="15" customHeight="1">
      <c r="A99" s="195"/>
      <c r="C99" s="196"/>
      <c r="D99" s="197"/>
      <c r="E99" s="198"/>
      <c r="F99" s="199"/>
      <c r="G99" s="94"/>
    </row>
    <row r="100" spans="1:7" s="61" customFormat="1" ht="15" customHeight="1">
      <c r="A100" s="195"/>
      <c r="C100" s="196"/>
      <c r="D100" s="197"/>
      <c r="E100" s="198"/>
      <c r="F100" s="199"/>
      <c r="G100" s="94"/>
    </row>
    <row r="101" spans="1:7" s="61" customFormat="1" ht="15" customHeight="1">
      <c r="A101" s="195"/>
      <c r="C101" s="196"/>
      <c r="D101" s="197"/>
      <c r="E101" s="198"/>
      <c r="F101" s="199"/>
      <c r="G101" s="94"/>
    </row>
    <row r="102" spans="1:7" s="61" customFormat="1" ht="15" customHeight="1">
      <c r="A102" s="195"/>
      <c r="C102" s="196"/>
      <c r="D102" s="197"/>
      <c r="E102" s="198"/>
      <c r="F102" s="199"/>
      <c r="G102" s="94"/>
    </row>
    <row r="103" spans="1:7" s="61" customFormat="1" ht="15" customHeight="1">
      <c r="A103" s="195"/>
      <c r="C103" s="196"/>
      <c r="D103" s="197"/>
      <c r="E103" s="198"/>
      <c r="F103" s="199"/>
      <c r="G103" s="94"/>
    </row>
    <row r="104" spans="1:7" s="61" customFormat="1" ht="15" customHeight="1">
      <c r="A104" s="195"/>
      <c r="C104" s="196"/>
      <c r="D104" s="197"/>
      <c r="E104" s="198"/>
      <c r="F104" s="199"/>
      <c r="G104" s="94"/>
    </row>
    <row r="105" spans="1:7" s="61" customFormat="1" ht="15" customHeight="1">
      <c r="A105" s="195"/>
      <c r="C105" s="196"/>
      <c r="D105" s="197"/>
      <c r="E105" s="198"/>
      <c r="F105" s="199"/>
      <c r="G105" s="94"/>
    </row>
    <row r="106" spans="1:7" s="61" customFormat="1" ht="15" customHeight="1">
      <c r="A106" s="195"/>
      <c r="C106" s="196"/>
      <c r="D106" s="197"/>
      <c r="E106" s="198"/>
      <c r="F106" s="199"/>
      <c r="G106" s="94"/>
    </row>
    <row r="107" spans="1:7" s="61" customFormat="1" ht="15" customHeight="1">
      <c r="A107" s="195"/>
      <c r="C107" s="196"/>
      <c r="D107" s="197"/>
      <c r="E107" s="198"/>
      <c r="F107" s="199"/>
      <c r="G107" s="94"/>
    </row>
    <row r="108" spans="1:7" s="61" customFormat="1" ht="15" customHeight="1">
      <c r="A108" s="195"/>
      <c r="C108" s="196"/>
      <c r="D108" s="197"/>
      <c r="E108" s="198"/>
      <c r="F108" s="199"/>
      <c r="G108" s="94"/>
    </row>
    <row r="109" spans="1:7" s="61" customFormat="1" ht="15" customHeight="1">
      <c r="A109" s="195"/>
      <c r="C109" s="196"/>
      <c r="D109" s="197"/>
      <c r="E109" s="198"/>
      <c r="F109" s="199"/>
      <c r="G109" s="94"/>
    </row>
    <row r="110" spans="1:7" s="61" customFormat="1" ht="15" customHeight="1">
      <c r="A110" s="195"/>
      <c r="C110" s="196"/>
      <c r="D110" s="197"/>
      <c r="E110" s="198"/>
      <c r="F110" s="199"/>
      <c r="G110" s="94"/>
    </row>
    <row r="111" spans="1:7" s="61" customFormat="1" ht="15" customHeight="1">
      <c r="A111" s="195"/>
      <c r="C111" s="196"/>
      <c r="D111" s="197"/>
      <c r="E111" s="198"/>
      <c r="F111" s="199"/>
      <c r="G111" s="94"/>
    </row>
    <row r="112" spans="1:7" s="61" customFormat="1" ht="15" customHeight="1">
      <c r="A112" s="195"/>
      <c r="C112" s="196"/>
      <c r="D112" s="197"/>
      <c r="E112" s="198"/>
      <c r="F112" s="199"/>
      <c r="G112" s="94"/>
    </row>
    <row r="113" spans="1:7" s="61" customFormat="1" ht="15" customHeight="1">
      <c r="A113" s="195"/>
      <c r="C113" s="196"/>
      <c r="D113" s="197"/>
      <c r="E113" s="198"/>
      <c r="F113" s="199"/>
      <c r="G113" s="94"/>
    </row>
    <row r="114" spans="1:7" s="61" customFormat="1" ht="15" customHeight="1">
      <c r="A114" s="195"/>
      <c r="C114" s="196"/>
      <c r="D114" s="197"/>
      <c r="E114" s="198"/>
      <c r="F114" s="199"/>
      <c r="G114" s="94"/>
    </row>
    <row r="115" spans="1:7" s="61" customFormat="1" ht="15" customHeight="1">
      <c r="A115" s="195"/>
      <c r="C115" s="196"/>
      <c r="D115" s="197"/>
      <c r="E115" s="198"/>
      <c r="F115" s="199"/>
      <c r="G115" s="94"/>
    </row>
    <row r="116" spans="1:7" s="61" customFormat="1" ht="15" customHeight="1">
      <c r="A116" s="195"/>
      <c r="C116" s="196"/>
      <c r="D116" s="197"/>
      <c r="E116" s="198"/>
      <c r="F116" s="199"/>
      <c r="G116" s="94"/>
    </row>
    <row r="117" spans="1:7" s="61" customFormat="1" ht="15" customHeight="1">
      <c r="A117" s="195"/>
      <c r="C117" s="196"/>
      <c r="D117" s="197"/>
      <c r="E117" s="198"/>
      <c r="F117" s="199"/>
      <c r="G117" s="94"/>
    </row>
    <row r="118" spans="1:7" s="61" customFormat="1" ht="15" customHeight="1">
      <c r="A118" s="195"/>
      <c r="C118" s="196"/>
      <c r="D118" s="197"/>
      <c r="E118" s="198"/>
      <c r="F118" s="199"/>
      <c r="G118" s="94"/>
    </row>
    <row r="119" spans="1:7" s="61" customFormat="1" ht="15" customHeight="1">
      <c r="A119" s="195"/>
      <c r="C119" s="196"/>
      <c r="D119" s="197"/>
      <c r="E119" s="198"/>
      <c r="F119" s="199"/>
      <c r="G119" s="94"/>
    </row>
    <row r="120" spans="1:7" s="61" customFormat="1" ht="15" customHeight="1">
      <c r="A120" s="195"/>
      <c r="C120" s="196"/>
      <c r="D120" s="197"/>
      <c r="E120" s="198"/>
      <c r="F120" s="199"/>
      <c r="G120" s="94"/>
    </row>
    <row r="121" spans="1:7" s="61" customFormat="1" ht="15" customHeight="1">
      <c r="A121" s="195"/>
      <c r="C121" s="196"/>
      <c r="D121" s="197"/>
      <c r="E121" s="198"/>
      <c r="F121" s="199"/>
      <c r="G121" s="94"/>
    </row>
    <row r="122" spans="1:7" s="61" customFormat="1" ht="15" customHeight="1">
      <c r="A122" s="195"/>
      <c r="C122" s="196"/>
      <c r="D122" s="197"/>
      <c r="E122" s="198"/>
      <c r="F122" s="199"/>
      <c r="G122" s="94"/>
    </row>
    <row r="123" spans="1:7" s="61" customFormat="1" ht="15" customHeight="1">
      <c r="A123" s="195"/>
      <c r="C123" s="196"/>
      <c r="D123" s="197"/>
      <c r="E123" s="198"/>
      <c r="F123" s="199"/>
      <c r="G123" s="94"/>
    </row>
    <row r="124" spans="1:7" s="61" customFormat="1" ht="15" customHeight="1">
      <c r="A124" s="195"/>
      <c r="C124" s="196"/>
      <c r="D124" s="197"/>
      <c r="E124" s="198"/>
      <c r="F124" s="199"/>
      <c r="G124" s="94"/>
    </row>
    <row r="125" spans="1:7" s="61" customFormat="1" ht="15" customHeight="1">
      <c r="A125" s="195"/>
      <c r="C125" s="196"/>
      <c r="D125" s="197"/>
      <c r="E125" s="198"/>
      <c r="F125" s="199"/>
      <c r="G125" s="94"/>
    </row>
    <row r="126" spans="1:7" s="61" customFormat="1" ht="15" customHeight="1">
      <c r="A126" s="195"/>
      <c r="C126" s="196"/>
      <c r="D126" s="197"/>
      <c r="E126" s="198"/>
      <c r="F126" s="199"/>
      <c r="G126" s="94"/>
    </row>
    <row r="127" spans="1:7" s="61" customFormat="1" ht="15" customHeight="1">
      <c r="A127" s="195"/>
      <c r="C127" s="196"/>
      <c r="D127" s="197"/>
      <c r="E127" s="198"/>
      <c r="F127" s="199"/>
      <c r="G127" s="94"/>
    </row>
    <row r="128" spans="1:7" s="61" customFormat="1" ht="15" customHeight="1">
      <c r="A128" s="195"/>
      <c r="C128" s="196"/>
      <c r="D128" s="197"/>
      <c r="E128" s="198"/>
      <c r="F128" s="199"/>
      <c r="G128" s="94"/>
    </row>
    <row r="129" spans="1:7" s="61" customFormat="1" ht="15" customHeight="1">
      <c r="A129" s="195"/>
      <c r="C129" s="196"/>
      <c r="D129" s="197"/>
      <c r="E129" s="198"/>
      <c r="F129" s="199"/>
      <c r="G129" s="94"/>
    </row>
    <row r="130" spans="1:7" s="61" customFormat="1" ht="15" customHeight="1">
      <c r="A130" s="195"/>
      <c r="C130" s="196"/>
      <c r="D130" s="197"/>
      <c r="E130" s="198"/>
      <c r="F130" s="199"/>
      <c r="G130" s="94"/>
    </row>
    <row r="131" spans="1:7" s="61" customFormat="1" ht="15" customHeight="1">
      <c r="A131" s="195"/>
      <c r="C131" s="196"/>
      <c r="D131" s="197"/>
      <c r="E131" s="198"/>
      <c r="F131" s="199"/>
      <c r="G131" s="94"/>
    </row>
    <row r="132" spans="1:7" s="61" customFormat="1" ht="15" customHeight="1">
      <c r="A132" s="195"/>
      <c r="C132" s="196"/>
      <c r="D132" s="197"/>
      <c r="E132" s="198"/>
      <c r="F132" s="199"/>
      <c r="G132" s="94"/>
    </row>
    <row r="133" spans="1:7" s="61" customFormat="1" ht="15" customHeight="1">
      <c r="A133" s="195"/>
      <c r="C133" s="196"/>
      <c r="D133" s="197"/>
      <c r="E133" s="198"/>
      <c r="F133" s="199"/>
      <c r="G133" s="94"/>
    </row>
    <row r="134" spans="1:7" s="61" customFormat="1" ht="15" customHeight="1">
      <c r="A134" s="195"/>
      <c r="C134" s="196"/>
      <c r="D134" s="197"/>
      <c r="E134" s="198"/>
      <c r="F134" s="199"/>
      <c r="G134" s="94"/>
    </row>
    <row r="135" spans="1:7" s="61" customFormat="1" ht="15" customHeight="1">
      <c r="A135" s="195"/>
      <c r="C135" s="196"/>
      <c r="D135" s="197"/>
      <c r="E135" s="198"/>
      <c r="F135" s="199"/>
      <c r="G135" s="94"/>
    </row>
    <row r="136" spans="1:7" s="61" customFormat="1" ht="15" customHeight="1">
      <c r="A136" s="195"/>
      <c r="C136" s="196"/>
      <c r="D136" s="197"/>
      <c r="E136" s="198"/>
      <c r="F136" s="199"/>
      <c r="G136" s="94"/>
    </row>
    <row r="137" spans="1:7" s="61" customFormat="1" ht="15" customHeight="1">
      <c r="A137" s="195"/>
      <c r="C137" s="196"/>
      <c r="D137" s="197"/>
      <c r="E137" s="198"/>
      <c r="F137" s="199"/>
      <c r="G137" s="94"/>
    </row>
    <row r="138" spans="1:7" s="61" customFormat="1" ht="15" customHeight="1">
      <c r="A138" s="195"/>
      <c r="C138" s="196"/>
      <c r="D138" s="197"/>
      <c r="E138" s="198"/>
      <c r="F138" s="199"/>
      <c r="G138" s="94"/>
    </row>
    <row r="139" spans="1:7" s="61" customFormat="1" ht="15" customHeight="1">
      <c r="A139" s="195"/>
      <c r="C139" s="196"/>
      <c r="D139" s="197"/>
      <c r="E139" s="198"/>
      <c r="F139" s="199"/>
      <c r="G139" s="94"/>
    </row>
    <row r="140" spans="1:7" s="61" customFormat="1" ht="15" customHeight="1">
      <c r="A140" s="195"/>
      <c r="C140" s="196"/>
      <c r="D140" s="197"/>
      <c r="E140" s="198"/>
      <c r="F140" s="199"/>
      <c r="G140" s="94"/>
    </row>
    <row r="141" spans="1:7" s="61" customFormat="1" ht="15" customHeight="1">
      <c r="A141" s="195"/>
      <c r="C141" s="196"/>
      <c r="D141" s="197"/>
      <c r="E141" s="198"/>
      <c r="F141" s="199"/>
      <c r="G141" s="94"/>
    </row>
    <row r="142" spans="1:7" s="61" customFormat="1" ht="15" customHeight="1">
      <c r="A142" s="195"/>
      <c r="C142" s="196"/>
      <c r="D142" s="197"/>
      <c r="E142" s="198"/>
      <c r="F142" s="199"/>
      <c r="G142" s="94"/>
    </row>
    <row r="143" spans="1:7" s="61" customFormat="1" ht="15" customHeight="1">
      <c r="A143" s="195"/>
      <c r="C143" s="196"/>
      <c r="D143" s="197"/>
      <c r="E143" s="198"/>
      <c r="F143" s="199"/>
      <c r="G143" s="94"/>
    </row>
    <row r="144" spans="1:7" s="61" customFormat="1" ht="15" customHeight="1">
      <c r="A144" s="195"/>
      <c r="C144" s="196"/>
      <c r="D144" s="197"/>
      <c r="E144" s="198"/>
      <c r="F144" s="199"/>
      <c r="G144" s="94"/>
    </row>
    <row r="145" spans="1:7" s="61" customFormat="1" ht="15" customHeight="1">
      <c r="A145" s="195"/>
      <c r="C145" s="196"/>
      <c r="D145" s="197"/>
      <c r="E145" s="198"/>
      <c r="F145" s="199"/>
      <c r="G145" s="94"/>
    </row>
    <row r="146" spans="1:7" s="61" customFormat="1" ht="15" customHeight="1">
      <c r="A146" s="195"/>
      <c r="C146" s="196"/>
      <c r="D146" s="197"/>
      <c r="E146" s="198"/>
      <c r="F146" s="199"/>
      <c r="G146" s="94"/>
    </row>
    <row r="147" spans="1:7" s="61" customFormat="1" ht="15" customHeight="1">
      <c r="A147" s="195"/>
      <c r="C147" s="196"/>
      <c r="D147" s="197"/>
      <c r="E147" s="198"/>
      <c r="F147" s="199"/>
      <c r="G147" s="94"/>
    </row>
    <row r="148" spans="1:7" s="61" customFormat="1" ht="15" customHeight="1">
      <c r="A148" s="195"/>
      <c r="C148" s="196"/>
      <c r="D148" s="197"/>
      <c r="E148" s="198"/>
      <c r="F148" s="199"/>
      <c r="G148" s="94"/>
    </row>
    <row r="149" spans="1:7" s="61" customFormat="1" ht="15" customHeight="1">
      <c r="A149" s="195"/>
      <c r="C149" s="196"/>
      <c r="D149" s="197"/>
      <c r="E149" s="198"/>
      <c r="F149" s="199"/>
      <c r="G149" s="94"/>
    </row>
    <row r="150" spans="1:7" s="61" customFormat="1" ht="15" customHeight="1">
      <c r="A150" s="195"/>
      <c r="C150" s="196"/>
      <c r="D150" s="197"/>
      <c r="E150" s="198"/>
      <c r="F150" s="199"/>
      <c r="G150" s="94"/>
    </row>
    <row r="151" spans="1:7" s="61" customFormat="1" ht="15" customHeight="1">
      <c r="A151" s="195"/>
      <c r="C151" s="196"/>
      <c r="D151" s="197"/>
      <c r="E151" s="198"/>
      <c r="F151" s="199"/>
      <c r="G151" s="94"/>
    </row>
    <row r="152" spans="1:7" s="61" customFormat="1" ht="15" customHeight="1">
      <c r="A152" s="195"/>
      <c r="C152" s="196"/>
      <c r="D152" s="197"/>
      <c r="E152" s="198"/>
      <c r="F152" s="199"/>
      <c r="G152" s="94"/>
    </row>
    <row r="153" spans="1:7" s="61" customFormat="1" ht="15" customHeight="1">
      <c r="A153" s="195"/>
      <c r="C153" s="196"/>
      <c r="D153" s="197"/>
      <c r="E153" s="198"/>
      <c r="F153" s="199"/>
      <c r="G153" s="94"/>
    </row>
    <row r="154" spans="1:7" s="61" customFormat="1" ht="15" customHeight="1">
      <c r="A154" s="195"/>
      <c r="C154" s="196"/>
      <c r="D154" s="197"/>
      <c r="E154" s="198"/>
      <c r="F154" s="199"/>
      <c r="G154" s="94"/>
    </row>
    <row r="155" spans="1:7" s="61" customFormat="1" ht="15" customHeight="1">
      <c r="A155" s="195"/>
      <c r="C155" s="196"/>
      <c r="D155" s="197"/>
      <c r="E155" s="198"/>
      <c r="F155" s="199"/>
      <c r="G155" s="94"/>
    </row>
    <row r="156" spans="1:7" s="61" customFormat="1" ht="15" customHeight="1">
      <c r="A156" s="195"/>
      <c r="C156" s="196"/>
      <c r="D156" s="197"/>
      <c r="E156" s="198"/>
      <c r="F156" s="199"/>
      <c r="G156" s="94"/>
    </row>
    <row r="157" spans="1:7" s="61" customFormat="1" ht="15" customHeight="1">
      <c r="A157" s="195"/>
      <c r="C157" s="196"/>
      <c r="D157" s="197"/>
      <c r="E157" s="198"/>
      <c r="F157" s="199"/>
      <c r="G157" s="94"/>
    </row>
    <row r="158" spans="1:7" s="61" customFormat="1" ht="15" customHeight="1">
      <c r="A158" s="195"/>
      <c r="C158" s="196"/>
      <c r="D158" s="197"/>
      <c r="E158" s="198"/>
      <c r="F158" s="199"/>
      <c r="G158" s="94"/>
    </row>
    <row r="159" spans="1:7" s="61" customFormat="1" ht="15" customHeight="1">
      <c r="A159" s="195"/>
      <c r="C159" s="196"/>
      <c r="D159" s="197"/>
      <c r="E159" s="198"/>
      <c r="F159" s="199"/>
      <c r="G159" s="94"/>
    </row>
    <row r="160" spans="1:7" s="61" customFormat="1" ht="15" customHeight="1">
      <c r="A160" s="195"/>
      <c r="C160" s="196"/>
      <c r="D160" s="197"/>
      <c r="E160" s="198"/>
      <c r="F160" s="199"/>
      <c r="G160" s="94"/>
    </row>
    <row r="161" spans="1:7" s="61" customFormat="1" ht="15" customHeight="1">
      <c r="A161" s="195"/>
      <c r="C161" s="196"/>
      <c r="D161" s="197"/>
      <c r="E161" s="198"/>
      <c r="F161" s="199"/>
      <c r="G161" s="94"/>
    </row>
    <row r="162" spans="1:7" s="61" customFormat="1" ht="15" customHeight="1">
      <c r="A162" s="195"/>
      <c r="C162" s="196"/>
      <c r="D162" s="197"/>
      <c r="E162" s="198"/>
      <c r="F162" s="199"/>
      <c r="G162" s="94"/>
    </row>
    <row r="163" spans="1:7" s="61" customFormat="1" ht="15" customHeight="1">
      <c r="A163" s="195"/>
      <c r="C163" s="196"/>
      <c r="D163" s="197"/>
      <c r="E163" s="198"/>
      <c r="F163" s="199"/>
      <c r="G163" s="94"/>
    </row>
    <row r="164" spans="1:7" s="61" customFormat="1" ht="15" customHeight="1">
      <c r="A164" s="195"/>
      <c r="C164" s="196"/>
      <c r="D164" s="197"/>
      <c r="E164" s="198"/>
      <c r="F164" s="199"/>
      <c r="G164" s="94"/>
    </row>
    <row r="165" spans="1:7" s="61" customFormat="1" ht="15" customHeight="1">
      <c r="A165" s="195"/>
      <c r="C165" s="196"/>
      <c r="D165" s="197"/>
      <c r="E165" s="198"/>
      <c r="F165" s="199"/>
      <c r="G165" s="94"/>
    </row>
    <row r="166" spans="1:7" s="61" customFormat="1" ht="15" customHeight="1">
      <c r="A166" s="195"/>
      <c r="C166" s="196"/>
      <c r="D166" s="197"/>
      <c r="E166" s="198"/>
      <c r="F166" s="199"/>
      <c r="G166" s="94"/>
    </row>
    <row r="167" spans="1:7" s="61" customFormat="1" ht="15" customHeight="1">
      <c r="A167" s="195"/>
      <c r="C167" s="196"/>
      <c r="D167" s="197"/>
      <c r="E167" s="198"/>
      <c r="F167" s="199"/>
      <c r="G167" s="94"/>
    </row>
    <row r="168" spans="1:7" s="61" customFormat="1" ht="15" customHeight="1">
      <c r="A168" s="195"/>
      <c r="C168" s="196"/>
      <c r="D168" s="197"/>
      <c r="E168" s="198"/>
      <c r="F168" s="199"/>
      <c r="G168" s="94"/>
    </row>
    <row r="169" spans="1:7" s="61" customFormat="1" ht="15" customHeight="1">
      <c r="A169" s="195"/>
      <c r="C169" s="196"/>
      <c r="D169" s="197"/>
      <c r="E169" s="198"/>
      <c r="F169" s="199"/>
      <c r="G169" s="94"/>
    </row>
    <row r="170" spans="1:7" s="61" customFormat="1" ht="15" customHeight="1">
      <c r="A170" s="195"/>
      <c r="C170" s="196"/>
      <c r="D170" s="197"/>
      <c r="E170" s="198"/>
      <c r="F170" s="199"/>
      <c r="G170" s="94"/>
    </row>
    <row r="171" spans="1:7" s="61" customFormat="1" ht="15" customHeight="1">
      <c r="A171" s="195"/>
      <c r="C171" s="196"/>
      <c r="D171" s="197"/>
      <c r="E171" s="198"/>
      <c r="F171" s="199"/>
      <c r="G171" s="94"/>
    </row>
    <row r="172" spans="1:7" s="61" customFormat="1" ht="15" customHeight="1">
      <c r="A172" s="195"/>
      <c r="C172" s="196"/>
      <c r="D172" s="197"/>
      <c r="E172" s="198"/>
      <c r="F172" s="199"/>
      <c r="G172" s="94"/>
    </row>
    <row r="173" spans="1:7" s="61" customFormat="1" ht="15" customHeight="1">
      <c r="A173" s="195"/>
      <c r="C173" s="196"/>
      <c r="D173" s="197"/>
      <c r="E173" s="198"/>
      <c r="F173" s="199"/>
      <c r="G173" s="94"/>
    </row>
    <row r="174" spans="1:7" s="61" customFormat="1" ht="15" customHeight="1">
      <c r="A174" s="195"/>
      <c r="C174" s="196"/>
      <c r="D174" s="197"/>
      <c r="E174" s="198"/>
      <c r="F174" s="199"/>
      <c r="G174" s="94"/>
    </row>
    <row r="175" spans="1:7" s="61" customFormat="1" ht="15" customHeight="1">
      <c r="A175" s="195"/>
      <c r="C175" s="196"/>
      <c r="D175" s="197"/>
      <c r="E175" s="198"/>
      <c r="F175" s="199"/>
      <c r="G175" s="94"/>
    </row>
    <row r="176" spans="1:7" s="61" customFormat="1" ht="15" customHeight="1">
      <c r="A176" s="195"/>
      <c r="C176" s="196"/>
      <c r="D176" s="197"/>
      <c r="E176" s="198"/>
      <c r="F176" s="199"/>
      <c r="G176" s="94"/>
    </row>
    <row r="177" spans="1:7" s="61" customFormat="1" ht="15" customHeight="1">
      <c r="A177" s="195"/>
      <c r="C177" s="196"/>
      <c r="D177" s="197"/>
      <c r="E177" s="198"/>
      <c r="F177" s="199"/>
      <c r="G177" s="94"/>
    </row>
    <row r="178" spans="1:7" s="61" customFormat="1" ht="15" customHeight="1">
      <c r="A178" s="195"/>
      <c r="C178" s="196"/>
      <c r="D178" s="197"/>
      <c r="E178" s="198"/>
      <c r="F178" s="199"/>
      <c r="G178" s="94"/>
    </row>
    <row r="179" spans="1:7" s="61" customFormat="1" ht="15" customHeight="1">
      <c r="A179" s="195"/>
      <c r="C179" s="196"/>
      <c r="D179" s="197"/>
      <c r="E179" s="198"/>
      <c r="F179" s="199"/>
      <c r="G179" s="94"/>
    </row>
    <row r="180" spans="1:7" s="61" customFormat="1" ht="15" customHeight="1">
      <c r="A180" s="195"/>
      <c r="C180" s="196"/>
      <c r="D180" s="197"/>
      <c r="E180" s="198"/>
      <c r="F180" s="199"/>
      <c r="G180" s="94"/>
    </row>
    <row r="181" spans="1:7" s="61" customFormat="1" ht="15" customHeight="1">
      <c r="A181" s="195"/>
      <c r="C181" s="196"/>
      <c r="D181" s="197"/>
      <c r="E181" s="198"/>
      <c r="F181" s="199"/>
      <c r="G181" s="94"/>
    </row>
    <row r="182" spans="1:7" s="61" customFormat="1" ht="15" customHeight="1">
      <c r="A182" s="195"/>
      <c r="C182" s="196"/>
      <c r="D182" s="197"/>
      <c r="E182" s="198"/>
      <c r="F182" s="199"/>
      <c r="G182" s="94"/>
    </row>
    <row r="183" spans="1:7" s="61" customFormat="1" ht="15" customHeight="1">
      <c r="A183" s="195"/>
      <c r="C183" s="196"/>
      <c r="D183" s="197"/>
      <c r="E183" s="198"/>
      <c r="F183" s="199"/>
      <c r="G183" s="94"/>
    </row>
    <row r="184" spans="1:7" s="61" customFormat="1" ht="15" customHeight="1">
      <c r="A184" s="195"/>
      <c r="C184" s="196"/>
      <c r="D184" s="197"/>
      <c r="E184" s="198"/>
      <c r="F184" s="199"/>
      <c r="G184" s="94"/>
    </row>
    <row r="185" spans="1:7" s="61" customFormat="1" ht="15" customHeight="1">
      <c r="A185" s="195"/>
      <c r="C185" s="196"/>
      <c r="D185" s="197"/>
      <c r="E185" s="198"/>
      <c r="F185" s="199"/>
      <c r="G185" s="94"/>
    </row>
    <row r="186" spans="1:7" s="61" customFormat="1" ht="15" customHeight="1">
      <c r="A186" s="195"/>
      <c r="C186" s="196"/>
      <c r="D186" s="197"/>
      <c r="E186" s="198"/>
      <c r="F186" s="199"/>
      <c r="G186" s="94"/>
    </row>
    <row r="187" spans="1:7" s="61" customFormat="1" ht="15" customHeight="1">
      <c r="A187" s="195"/>
      <c r="C187" s="196"/>
      <c r="D187" s="197"/>
      <c r="E187" s="198"/>
      <c r="F187" s="199"/>
      <c r="G187" s="94"/>
    </row>
    <row r="188" spans="1:7" s="61" customFormat="1" ht="15" customHeight="1">
      <c r="A188" s="195"/>
      <c r="C188" s="196"/>
      <c r="D188" s="197"/>
      <c r="E188" s="198"/>
      <c r="F188" s="199"/>
      <c r="G188" s="94"/>
    </row>
    <row r="189" spans="1:7" s="61" customFormat="1" ht="15" customHeight="1">
      <c r="A189" s="195"/>
      <c r="C189" s="196"/>
      <c r="D189" s="197"/>
      <c r="E189" s="198"/>
      <c r="F189" s="199"/>
      <c r="G189" s="94"/>
    </row>
    <row r="190" spans="1:7" s="61" customFormat="1" ht="15" customHeight="1">
      <c r="A190" s="195"/>
      <c r="C190" s="196"/>
      <c r="D190" s="197"/>
      <c r="E190" s="198"/>
      <c r="F190" s="199"/>
      <c r="G190" s="94"/>
    </row>
    <row r="191" spans="1:7" s="61" customFormat="1" ht="15" customHeight="1">
      <c r="A191" s="195"/>
      <c r="C191" s="196"/>
      <c r="D191" s="197"/>
      <c r="E191" s="198"/>
      <c r="F191" s="199"/>
      <c r="G191" s="94"/>
    </row>
    <row r="192" spans="1:7" s="61" customFormat="1" ht="15" customHeight="1">
      <c r="A192" s="195"/>
      <c r="C192" s="196"/>
      <c r="D192" s="197"/>
      <c r="E192" s="198"/>
      <c r="F192" s="199"/>
      <c r="G192" s="94"/>
    </row>
    <row r="193" spans="1:7" s="61" customFormat="1" ht="15" customHeight="1">
      <c r="A193" s="195"/>
      <c r="C193" s="196"/>
      <c r="D193" s="197"/>
      <c r="E193" s="198"/>
      <c r="F193" s="199"/>
      <c r="G193" s="94"/>
    </row>
    <row r="194" spans="1:7" s="61" customFormat="1" ht="15" customHeight="1">
      <c r="A194" s="195"/>
      <c r="C194" s="196"/>
      <c r="D194" s="197"/>
      <c r="E194" s="198"/>
      <c r="F194" s="199"/>
      <c r="G194" s="94"/>
    </row>
    <row r="195" spans="1:7" s="61" customFormat="1" ht="15" customHeight="1">
      <c r="A195" s="195"/>
      <c r="C195" s="196"/>
      <c r="D195" s="197"/>
      <c r="E195" s="198"/>
      <c r="F195" s="199"/>
      <c r="G195" s="94"/>
    </row>
    <row r="196" spans="1:7" s="61" customFormat="1" ht="15" customHeight="1">
      <c r="A196" s="195"/>
      <c r="C196" s="196"/>
      <c r="D196" s="197"/>
      <c r="E196" s="198"/>
      <c r="F196" s="199"/>
      <c r="G196" s="94"/>
    </row>
    <row r="197" spans="1:7" s="61" customFormat="1" ht="15" customHeight="1">
      <c r="A197" s="195"/>
      <c r="C197" s="196"/>
      <c r="D197" s="197"/>
      <c r="E197" s="198"/>
      <c r="F197" s="199"/>
      <c r="G197" s="94"/>
    </row>
    <row r="198" spans="1:7" s="61" customFormat="1" ht="15" customHeight="1">
      <c r="A198" s="195"/>
      <c r="C198" s="196"/>
      <c r="D198" s="197"/>
      <c r="E198" s="198"/>
      <c r="F198" s="199"/>
      <c r="G198" s="94"/>
    </row>
    <row r="199" spans="1:7" s="61" customFormat="1" ht="15" customHeight="1">
      <c r="A199" s="195"/>
      <c r="C199" s="196"/>
      <c r="D199" s="197"/>
      <c r="E199" s="198"/>
      <c r="F199" s="199"/>
      <c r="G199" s="94"/>
    </row>
    <row r="200" spans="1:7" s="61" customFormat="1" ht="15" customHeight="1">
      <c r="A200" s="195"/>
      <c r="C200" s="196"/>
      <c r="D200" s="197"/>
      <c r="E200" s="198"/>
      <c r="F200" s="199"/>
      <c r="G200" s="94"/>
    </row>
    <row r="201" spans="1:7" s="61" customFormat="1" ht="15" customHeight="1">
      <c r="A201" s="195"/>
      <c r="C201" s="196"/>
      <c r="D201" s="197"/>
      <c r="E201" s="198"/>
      <c r="F201" s="199"/>
      <c r="G201" s="94"/>
    </row>
    <row r="202" spans="1:7" s="61" customFormat="1" ht="15" customHeight="1">
      <c r="A202" s="195"/>
      <c r="C202" s="196"/>
      <c r="D202" s="197"/>
      <c r="E202" s="198"/>
      <c r="F202" s="199"/>
      <c r="G202" s="94"/>
    </row>
    <row r="203" spans="1:7" s="61" customFormat="1" ht="15" customHeight="1">
      <c r="A203" s="195"/>
      <c r="C203" s="196"/>
      <c r="D203" s="197"/>
      <c r="E203" s="198"/>
      <c r="F203" s="199"/>
      <c r="G203" s="94"/>
    </row>
    <row r="204" spans="1:7" s="61" customFormat="1" ht="15" customHeight="1">
      <c r="A204" s="195"/>
      <c r="C204" s="196"/>
      <c r="D204" s="197"/>
      <c r="E204" s="198"/>
      <c r="F204" s="199"/>
      <c r="G204" s="94"/>
    </row>
    <row r="205" spans="1:7" s="61" customFormat="1" ht="15" customHeight="1">
      <c r="A205" s="195"/>
      <c r="C205" s="196"/>
      <c r="D205" s="197"/>
      <c r="E205" s="198"/>
      <c r="F205" s="199"/>
      <c r="G205" s="94"/>
    </row>
    <row r="206" spans="1:7" s="61" customFormat="1" ht="15" customHeight="1">
      <c r="A206" s="195"/>
      <c r="C206" s="196"/>
      <c r="D206" s="197"/>
      <c r="E206" s="198"/>
      <c r="F206" s="199"/>
      <c r="G206" s="94"/>
    </row>
    <row r="207" spans="1:7" s="61" customFormat="1" ht="15" customHeight="1">
      <c r="A207" s="195"/>
      <c r="C207" s="196"/>
      <c r="D207" s="197"/>
      <c r="E207" s="198"/>
      <c r="F207" s="199"/>
      <c r="G207" s="94"/>
    </row>
    <row r="208" spans="1:7" s="61" customFormat="1" ht="15" customHeight="1">
      <c r="A208" s="195"/>
      <c r="C208" s="196"/>
      <c r="D208" s="197"/>
      <c r="E208" s="198"/>
      <c r="F208" s="199"/>
      <c r="G208" s="94"/>
    </row>
    <row r="209" spans="1:7" s="61" customFormat="1" ht="15" customHeight="1">
      <c r="A209" s="195"/>
      <c r="C209" s="196"/>
      <c r="D209" s="197"/>
      <c r="E209" s="198"/>
      <c r="F209" s="199"/>
      <c r="G209" s="94"/>
    </row>
    <row r="210" spans="1:7" s="61" customFormat="1" ht="15" customHeight="1">
      <c r="A210" s="195"/>
      <c r="C210" s="196"/>
      <c r="D210" s="197"/>
      <c r="E210" s="198"/>
      <c r="F210" s="199"/>
      <c r="G210" s="94"/>
    </row>
    <row r="211" spans="1:7" s="61" customFormat="1" ht="15" customHeight="1">
      <c r="A211" s="195"/>
      <c r="C211" s="196"/>
      <c r="D211" s="197"/>
      <c r="E211" s="198"/>
      <c r="F211" s="199"/>
      <c r="G211" s="94"/>
    </row>
    <row r="212" spans="1:7" s="61" customFormat="1" ht="15" customHeight="1">
      <c r="A212" s="195"/>
      <c r="C212" s="196"/>
      <c r="D212" s="197"/>
      <c r="E212" s="198"/>
      <c r="F212" s="199"/>
      <c r="G212" s="94"/>
    </row>
    <row r="213" spans="1:7" s="61" customFormat="1" ht="15" customHeight="1">
      <c r="A213" s="195"/>
      <c r="C213" s="196"/>
      <c r="D213" s="197"/>
      <c r="E213" s="198"/>
      <c r="F213" s="199"/>
      <c r="G213" s="94"/>
    </row>
    <row r="214" spans="1:7" s="61" customFormat="1" ht="15" customHeight="1">
      <c r="A214" s="195"/>
      <c r="C214" s="196"/>
      <c r="D214" s="197"/>
      <c r="E214" s="198"/>
      <c r="F214" s="199"/>
      <c r="G214" s="94"/>
    </row>
    <row r="215" spans="1:7" s="61" customFormat="1" ht="15" customHeight="1">
      <c r="A215" s="195"/>
      <c r="C215" s="196"/>
      <c r="D215" s="197"/>
      <c r="E215" s="198"/>
      <c r="F215" s="199"/>
      <c r="G215" s="94"/>
    </row>
    <row r="216" spans="1:7" s="61" customFormat="1" ht="15" customHeight="1">
      <c r="A216" s="195"/>
      <c r="C216" s="196"/>
      <c r="D216" s="197"/>
      <c r="E216" s="198"/>
      <c r="F216" s="199"/>
      <c r="G216" s="94"/>
    </row>
    <row r="217" spans="1:7" s="61" customFormat="1" ht="15" customHeight="1">
      <c r="A217" s="195"/>
      <c r="C217" s="196"/>
      <c r="D217" s="197"/>
      <c r="E217" s="198"/>
      <c r="F217" s="199"/>
      <c r="G217" s="94"/>
    </row>
    <row r="218" spans="1:7" s="61" customFormat="1" ht="15" customHeight="1">
      <c r="A218" s="195"/>
      <c r="C218" s="196"/>
      <c r="D218" s="197"/>
      <c r="E218" s="198"/>
      <c r="F218" s="199"/>
      <c r="G218" s="94"/>
    </row>
    <row r="219" spans="1:7" s="61" customFormat="1" ht="15" customHeight="1">
      <c r="A219" s="195"/>
      <c r="C219" s="196"/>
      <c r="D219" s="197"/>
      <c r="E219" s="198"/>
      <c r="F219" s="199"/>
      <c r="G219" s="94"/>
    </row>
    <row r="220" spans="1:7" s="61" customFormat="1" ht="15" customHeight="1">
      <c r="A220" s="195"/>
      <c r="C220" s="196"/>
      <c r="D220" s="197"/>
      <c r="E220" s="198"/>
      <c r="F220" s="199"/>
      <c r="G220" s="94"/>
    </row>
    <row r="221" spans="1:7" s="61" customFormat="1" ht="15" customHeight="1">
      <c r="A221" s="195"/>
      <c r="C221" s="196"/>
      <c r="D221" s="197"/>
      <c r="E221" s="198"/>
      <c r="F221" s="199"/>
      <c r="G221" s="94"/>
    </row>
    <row r="222" spans="1:7" s="61" customFormat="1" ht="15" customHeight="1">
      <c r="A222" s="195"/>
      <c r="C222" s="196"/>
      <c r="D222" s="197"/>
      <c r="E222" s="198"/>
      <c r="F222" s="199"/>
      <c r="G222" s="94"/>
    </row>
    <row r="223" spans="1:7" s="61" customFormat="1" ht="15" customHeight="1">
      <c r="A223" s="195"/>
      <c r="C223" s="196"/>
      <c r="D223" s="197"/>
      <c r="E223" s="198"/>
      <c r="F223" s="199"/>
      <c r="G223" s="94"/>
    </row>
    <row r="224" spans="1:7" s="61" customFormat="1" ht="15" customHeight="1">
      <c r="A224" s="195"/>
      <c r="C224" s="196"/>
      <c r="D224" s="197"/>
      <c r="E224" s="198"/>
      <c r="F224" s="199"/>
      <c r="G224" s="94"/>
    </row>
    <row r="225" spans="1:7" s="61" customFormat="1" ht="15" customHeight="1">
      <c r="A225" s="195"/>
      <c r="C225" s="196"/>
      <c r="D225" s="197"/>
      <c r="E225" s="198"/>
      <c r="F225" s="199"/>
      <c r="G225" s="94"/>
    </row>
    <row r="226" spans="1:7" s="61" customFormat="1" ht="15" customHeight="1">
      <c r="A226" s="195"/>
      <c r="C226" s="196"/>
      <c r="D226" s="197"/>
      <c r="E226" s="198"/>
      <c r="F226" s="199"/>
      <c r="G226" s="94"/>
    </row>
    <row r="227" spans="1:7" s="61" customFormat="1" ht="15" customHeight="1">
      <c r="A227" s="195"/>
      <c r="C227" s="196"/>
      <c r="D227" s="197"/>
      <c r="E227" s="198"/>
      <c r="F227" s="199"/>
      <c r="G227" s="94"/>
    </row>
    <row r="228" spans="1:7" s="61" customFormat="1" ht="15" customHeight="1">
      <c r="A228" s="195"/>
      <c r="C228" s="196"/>
      <c r="D228" s="197"/>
      <c r="E228" s="198"/>
      <c r="F228" s="199"/>
      <c r="G228" s="94"/>
    </row>
    <row r="229" spans="1:7" s="61" customFormat="1" ht="15" customHeight="1">
      <c r="A229" s="195"/>
      <c r="C229" s="196"/>
      <c r="D229" s="197"/>
      <c r="E229" s="198"/>
      <c r="F229" s="199"/>
      <c r="G229" s="94"/>
    </row>
    <row r="230" spans="1:7" s="61" customFormat="1" ht="15" customHeight="1">
      <c r="A230" s="195"/>
      <c r="C230" s="196"/>
      <c r="D230" s="197"/>
      <c r="E230" s="198"/>
      <c r="F230" s="199"/>
      <c r="G230" s="94"/>
    </row>
    <row r="231" spans="1:7" s="61" customFormat="1" ht="15" customHeight="1">
      <c r="A231" s="195"/>
      <c r="C231" s="196"/>
      <c r="D231" s="197"/>
      <c r="E231" s="198"/>
      <c r="F231" s="199"/>
      <c r="G231" s="94"/>
    </row>
    <row r="232" spans="1:7" s="61" customFormat="1" ht="15" customHeight="1">
      <c r="A232" s="195"/>
      <c r="C232" s="196"/>
      <c r="D232" s="197"/>
      <c r="E232" s="198"/>
      <c r="F232" s="199"/>
      <c r="G232" s="94"/>
    </row>
    <row r="233" spans="1:7" s="61" customFormat="1" ht="15" customHeight="1">
      <c r="A233" s="195"/>
      <c r="C233" s="196"/>
      <c r="D233" s="197"/>
      <c r="E233" s="198"/>
      <c r="F233" s="199"/>
      <c r="G233" s="94"/>
    </row>
    <row r="234" spans="1:7" s="61" customFormat="1" ht="15" customHeight="1">
      <c r="A234" s="195"/>
      <c r="C234" s="196"/>
      <c r="D234" s="197"/>
      <c r="E234" s="198"/>
      <c r="F234" s="199"/>
      <c r="G234" s="94"/>
    </row>
    <row r="235" spans="1:7" s="61" customFormat="1" ht="15" customHeight="1">
      <c r="A235" s="195"/>
      <c r="C235" s="196"/>
      <c r="D235" s="197"/>
      <c r="E235" s="198"/>
      <c r="F235" s="199"/>
      <c r="G235" s="94"/>
    </row>
    <row r="236" spans="1:7" s="61" customFormat="1" ht="15" customHeight="1">
      <c r="A236" s="195"/>
      <c r="C236" s="196"/>
      <c r="D236" s="197"/>
      <c r="E236" s="198"/>
      <c r="F236" s="199"/>
      <c r="G236" s="94"/>
    </row>
    <row r="237" spans="1:7" s="61" customFormat="1" ht="15" customHeight="1">
      <c r="A237" s="195"/>
      <c r="C237" s="196"/>
      <c r="D237" s="197"/>
      <c r="E237" s="198"/>
      <c r="F237" s="199"/>
      <c r="G237" s="94"/>
    </row>
    <row r="238" spans="1:7" s="61" customFormat="1" ht="15" customHeight="1">
      <c r="A238" s="195"/>
      <c r="C238" s="196"/>
      <c r="D238" s="197"/>
      <c r="E238" s="198"/>
      <c r="F238" s="199"/>
      <c r="G238" s="94"/>
    </row>
    <row r="239" spans="1:7" s="61" customFormat="1" ht="15" customHeight="1">
      <c r="A239" s="195"/>
      <c r="C239" s="196"/>
      <c r="D239" s="197"/>
      <c r="E239" s="198"/>
      <c r="F239" s="199"/>
      <c r="G239" s="94"/>
    </row>
    <row r="240" spans="1:7" s="61" customFormat="1" ht="15" customHeight="1">
      <c r="A240" s="195"/>
      <c r="C240" s="196"/>
      <c r="D240" s="197"/>
      <c r="E240" s="198"/>
      <c r="F240" s="199"/>
      <c r="G240" s="94"/>
    </row>
    <row r="241" spans="1:7" s="61" customFormat="1" ht="15" customHeight="1">
      <c r="A241" s="195"/>
      <c r="C241" s="196"/>
      <c r="D241" s="197"/>
      <c r="E241" s="198"/>
      <c r="F241" s="199"/>
      <c r="G241" s="94"/>
    </row>
    <row r="242" spans="1:7" s="61" customFormat="1" ht="15" customHeight="1">
      <c r="A242" s="195"/>
      <c r="C242" s="196"/>
      <c r="D242" s="197"/>
      <c r="E242" s="198"/>
      <c r="F242" s="199"/>
      <c r="G242" s="94"/>
    </row>
    <row r="243" spans="1:7" s="61" customFormat="1" ht="15" customHeight="1">
      <c r="A243" s="195"/>
      <c r="C243" s="196"/>
      <c r="D243" s="197"/>
      <c r="E243" s="198"/>
      <c r="F243" s="199"/>
      <c r="G243" s="94"/>
    </row>
    <row r="244" spans="1:7" s="61" customFormat="1" ht="15" customHeight="1">
      <c r="A244" s="195"/>
      <c r="C244" s="196"/>
      <c r="D244" s="197"/>
      <c r="E244" s="198"/>
      <c r="F244" s="199"/>
      <c r="G244" s="94"/>
    </row>
    <row r="245" spans="1:7" s="61" customFormat="1" ht="15" customHeight="1">
      <c r="A245" s="195"/>
      <c r="C245" s="196"/>
      <c r="D245" s="197"/>
      <c r="E245" s="198"/>
      <c r="F245" s="199"/>
      <c r="G245" s="94"/>
    </row>
    <row r="246" spans="1:7" s="61" customFormat="1" ht="15" customHeight="1">
      <c r="A246" s="195"/>
      <c r="C246" s="196"/>
      <c r="D246" s="197"/>
      <c r="E246" s="198"/>
      <c r="F246" s="199"/>
      <c r="G246" s="94"/>
    </row>
    <row r="247" spans="1:7" s="61" customFormat="1" ht="15" customHeight="1">
      <c r="A247" s="195"/>
      <c r="C247" s="196"/>
      <c r="D247" s="197"/>
      <c r="E247" s="198"/>
      <c r="F247" s="199"/>
      <c r="G247" s="94"/>
    </row>
    <row r="248" spans="1:7" s="61" customFormat="1" ht="15" customHeight="1">
      <c r="A248" s="195"/>
      <c r="C248" s="196"/>
      <c r="D248" s="197"/>
      <c r="E248" s="198"/>
      <c r="F248" s="199"/>
      <c r="G248" s="94"/>
    </row>
    <row r="249" spans="1:7" s="61" customFormat="1" ht="15" customHeight="1">
      <c r="A249" s="195"/>
      <c r="C249" s="196"/>
      <c r="D249" s="197"/>
      <c r="E249" s="198"/>
      <c r="F249" s="199"/>
      <c r="G249" s="94"/>
    </row>
    <row r="250" spans="1:7" s="61" customFormat="1" ht="15" customHeight="1">
      <c r="A250" s="195"/>
      <c r="C250" s="196"/>
      <c r="D250" s="197"/>
      <c r="E250" s="198"/>
      <c r="F250" s="199"/>
      <c r="G250" s="94"/>
    </row>
    <row r="251" spans="1:7" s="61" customFormat="1" ht="15" customHeight="1">
      <c r="A251" s="195"/>
      <c r="C251" s="196"/>
      <c r="D251" s="197"/>
      <c r="E251" s="198"/>
      <c r="F251" s="199"/>
      <c r="G251" s="94"/>
    </row>
    <row r="252" spans="1:7" s="61" customFormat="1" ht="15" customHeight="1">
      <c r="A252" s="195"/>
      <c r="C252" s="196"/>
      <c r="D252" s="197"/>
      <c r="E252" s="198"/>
      <c r="F252" s="199"/>
      <c r="G252" s="94"/>
    </row>
    <row r="253" spans="1:7" s="61" customFormat="1" ht="15" customHeight="1">
      <c r="A253" s="195"/>
      <c r="C253" s="196"/>
      <c r="D253" s="197"/>
      <c r="E253" s="198"/>
      <c r="F253" s="199"/>
      <c r="G253" s="94"/>
    </row>
    <row r="254" spans="1:7" s="61" customFormat="1" ht="15" customHeight="1">
      <c r="A254" s="195"/>
      <c r="C254" s="196"/>
      <c r="D254" s="197"/>
      <c r="E254" s="198"/>
      <c r="F254" s="199"/>
      <c r="G254" s="94"/>
    </row>
    <row r="255" spans="1:7" s="61" customFormat="1" ht="15" customHeight="1">
      <c r="A255" s="195"/>
      <c r="C255" s="196"/>
      <c r="D255" s="197"/>
      <c r="E255" s="198"/>
      <c r="F255" s="199"/>
      <c r="G255" s="94"/>
    </row>
    <row r="256" spans="1:7" s="61" customFormat="1" ht="15" customHeight="1">
      <c r="A256" s="195"/>
      <c r="C256" s="196"/>
      <c r="D256" s="197"/>
      <c r="E256" s="198"/>
      <c r="F256" s="199"/>
      <c r="G256" s="94"/>
    </row>
    <row r="257" spans="1:7" s="61" customFormat="1" ht="15" customHeight="1">
      <c r="A257" s="195"/>
      <c r="C257" s="196"/>
      <c r="D257" s="197"/>
      <c r="E257" s="198"/>
      <c r="F257" s="199"/>
      <c r="G257" s="94"/>
    </row>
    <row r="258" spans="1:7" s="61" customFormat="1" ht="15" customHeight="1">
      <c r="A258" s="195"/>
      <c r="C258" s="196"/>
      <c r="D258" s="197"/>
      <c r="E258" s="198"/>
      <c r="F258" s="199"/>
      <c r="G258" s="94"/>
    </row>
    <row r="259" spans="1:7" s="61" customFormat="1" ht="15" customHeight="1">
      <c r="A259" s="195"/>
      <c r="C259" s="196"/>
      <c r="D259" s="197"/>
      <c r="E259" s="198"/>
      <c r="F259" s="199"/>
      <c r="G259" s="94"/>
    </row>
    <row r="260" spans="1:7" s="61" customFormat="1" ht="15" customHeight="1">
      <c r="A260" s="195"/>
      <c r="C260" s="196"/>
      <c r="D260" s="197"/>
      <c r="E260" s="198"/>
      <c r="F260" s="199"/>
      <c r="G260" s="94"/>
    </row>
    <row r="261" spans="1:7" s="61" customFormat="1" ht="15" customHeight="1">
      <c r="A261" s="195"/>
      <c r="C261" s="196"/>
      <c r="D261" s="197"/>
      <c r="E261" s="198"/>
      <c r="F261" s="199"/>
      <c r="G261" s="94"/>
    </row>
    <row r="262" spans="1:7" s="61" customFormat="1" ht="15" customHeight="1">
      <c r="A262" s="195"/>
      <c r="C262" s="196"/>
      <c r="D262" s="197"/>
      <c r="E262" s="198"/>
      <c r="F262" s="199"/>
      <c r="G262" s="94"/>
    </row>
    <row r="263" spans="1:7" s="61" customFormat="1" ht="15" customHeight="1">
      <c r="A263" s="195"/>
      <c r="C263" s="196"/>
      <c r="D263" s="197"/>
      <c r="E263" s="198"/>
      <c r="F263" s="199"/>
      <c r="G263" s="94"/>
    </row>
    <row r="264" spans="1:7" s="61" customFormat="1" ht="15" customHeight="1">
      <c r="A264" s="195"/>
      <c r="C264" s="196"/>
      <c r="D264" s="197"/>
      <c r="E264" s="198"/>
      <c r="F264" s="199"/>
      <c r="G264" s="94"/>
    </row>
    <row r="265" spans="1:7" s="61" customFormat="1" ht="15" customHeight="1">
      <c r="A265" s="195"/>
      <c r="C265" s="196"/>
      <c r="D265" s="197"/>
      <c r="E265" s="198"/>
      <c r="F265" s="199"/>
      <c r="G265" s="94"/>
    </row>
    <row r="266" spans="1:7" s="61" customFormat="1" ht="15" customHeight="1">
      <c r="A266" s="195"/>
      <c r="C266" s="196"/>
      <c r="D266" s="197"/>
      <c r="E266" s="198"/>
      <c r="F266" s="199"/>
      <c r="G266" s="94"/>
    </row>
    <row r="267" spans="1:7" s="61" customFormat="1" ht="15" customHeight="1">
      <c r="A267" s="195"/>
      <c r="C267" s="196"/>
      <c r="D267" s="197"/>
      <c r="E267" s="198"/>
      <c r="F267" s="199"/>
      <c r="G267" s="94"/>
    </row>
    <row r="268" spans="1:7" s="61" customFormat="1" ht="15" customHeight="1">
      <c r="A268" s="195"/>
      <c r="C268" s="196"/>
      <c r="D268" s="197"/>
      <c r="E268" s="198"/>
      <c r="F268" s="199"/>
      <c r="G268" s="94"/>
    </row>
    <row r="269" spans="1:7" s="61" customFormat="1" ht="15" customHeight="1">
      <c r="A269" s="195"/>
      <c r="C269" s="196"/>
      <c r="D269" s="197"/>
      <c r="E269" s="198"/>
      <c r="F269" s="199"/>
      <c r="G269" s="94"/>
    </row>
    <row r="270" spans="1:7" s="61" customFormat="1" ht="15" customHeight="1">
      <c r="A270" s="195"/>
      <c r="C270" s="196"/>
      <c r="D270" s="197"/>
      <c r="E270" s="198"/>
      <c r="F270" s="199"/>
      <c r="G270" s="94"/>
    </row>
    <row r="271" spans="1:7" s="61" customFormat="1" ht="15" customHeight="1">
      <c r="A271" s="195"/>
      <c r="C271" s="196"/>
      <c r="D271" s="197"/>
      <c r="E271" s="198"/>
      <c r="F271" s="199"/>
      <c r="G271" s="94"/>
    </row>
    <row r="272" spans="1:7" s="61" customFormat="1" ht="15" customHeight="1">
      <c r="A272" s="195"/>
      <c r="C272" s="196"/>
      <c r="D272" s="197"/>
      <c r="E272" s="198"/>
      <c r="F272" s="199"/>
      <c r="G272" s="94"/>
    </row>
    <row r="273" spans="1:7" s="61" customFormat="1" ht="15" customHeight="1">
      <c r="A273" s="195"/>
      <c r="C273" s="196"/>
      <c r="D273" s="197"/>
      <c r="E273" s="198"/>
      <c r="F273" s="199"/>
      <c r="G273" s="94"/>
    </row>
    <row r="274" spans="1:7" s="61" customFormat="1" ht="15" customHeight="1">
      <c r="A274" s="195"/>
      <c r="C274" s="196"/>
      <c r="D274" s="197"/>
      <c r="E274" s="198"/>
      <c r="F274" s="199"/>
      <c r="G274" s="94"/>
    </row>
    <row r="275" spans="1:7" s="61" customFormat="1" ht="15" customHeight="1">
      <c r="A275" s="195"/>
      <c r="C275" s="196"/>
      <c r="D275" s="197"/>
      <c r="E275" s="198"/>
      <c r="F275" s="199"/>
      <c r="G275" s="94"/>
    </row>
    <row r="276" spans="1:7" s="61" customFormat="1" ht="15" customHeight="1">
      <c r="A276" s="195"/>
      <c r="C276" s="196"/>
      <c r="D276" s="197"/>
      <c r="E276" s="198"/>
      <c r="F276" s="199"/>
      <c r="G276" s="94"/>
    </row>
    <row r="277" spans="1:7" s="61" customFormat="1" ht="15" customHeight="1">
      <c r="A277" s="195"/>
      <c r="C277" s="196"/>
      <c r="D277" s="197"/>
      <c r="E277" s="198"/>
      <c r="F277" s="199"/>
      <c r="G277" s="94"/>
    </row>
    <row r="278" spans="1:7" s="61" customFormat="1" ht="15" customHeight="1">
      <c r="A278" s="195"/>
      <c r="C278" s="196"/>
      <c r="D278" s="197"/>
      <c r="E278" s="198"/>
      <c r="F278" s="199"/>
      <c r="G278" s="94"/>
    </row>
    <row r="279" spans="1:7" s="61" customFormat="1" ht="15" customHeight="1">
      <c r="A279" s="195"/>
      <c r="C279" s="196"/>
      <c r="D279" s="197"/>
      <c r="E279" s="198"/>
      <c r="F279" s="199"/>
      <c r="G279" s="94"/>
    </row>
  </sheetData>
  <mergeCells count="16">
    <mergeCell ref="F4:F5"/>
    <mergeCell ref="A8:B8"/>
    <mergeCell ref="A7:B7"/>
    <mergeCell ref="A6:B6"/>
    <mergeCell ref="A1:C1"/>
    <mergeCell ref="A2:C2"/>
    <mergeCell ref="A3:C3"/>
    <mergeCell ref="A4:B5"/>
    <mergeCell ref="C4:C5"/>
    <mergeCell ref="B21:G21"/>
    <mergeCell ref="B23:C23"/>
    <mergeCell ref="A14:F14"/>
    <mergeCell ref="A9:B9"/>
    <mergeCell ref="A10:B10"/>
    <mergeCell ref="A11:B11"/>
    <mergeCell ref="A13:F13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62"/>
  <sheetViews>
    <sheetView zoomScale="85" zoomScaleNormal="85" workbookViewId="0">
      <pane xSplit="6" ySplit="25" topLeftCell="G26" activePane="bottomRight" state="frozen"/>
      <selection activeCell="A13" sqref="A13"/>
      <selection pane="topRight" activeCell="G13" sqref="G13"/>
      <selection pane="bottomLeft" activeCell="A23" sqref="A23"/>
      <selection pane="bottomRight" activeCell="D50" sqref="D50"/>
    </sheetView>
  </sheetViews>
  <sheetFormatPr defaultColWidth="17.28515625" defaultRowHeight="15" customHeight="1"/>
  <cols>
    <col min="1" max="1" width="6.140625" style="60" customWidth="1"/>
    <col min="2" max="2" width="17.7109375" style="59" customWidth="1"/>
    <col min="3" max="3" width="10" style="63" customWidth="1"/>
    <col min="4" max="4" width="19.140625" style="64" customWidth="1"/>
    <col min="5" max="5" width="14.140625" style="110" hidden="1" customWidth="1"/>
    <col min="6" max="6" width="13.85546875" style="70" customWidth="1"/>
    <col min="7" max="7" width="15" style="390" customWidth="1"/>
    <col min="8" max="16384" width="17.28515625" style="59"/>
  </cols>
  <sheetData>
    <row r="1" spans="1:7" ht="15" hidden="1" customHeight="1">
      <c r="A1" s="527" t="s">
        <v>0</v>
      </c>
      <c r="B1" s="519"/>
      <c r="C1" s="519"/>
      <c r="D1" s="60"/>
      <c r="E1" s="108"/>
      <c r="F1" s="113"/>
      <c r="G1" s="179"/>
    </row>
    <row r="2" spans="1:7" ht="23.25" hidden="1" customHeight="1">
      <c r="A2" s="528" t="s">
        <v>2</v>
      </c>
      <c r="B2" s="519"/>
      <c r="C2" s="519"/>
      <c r="D2" s="60"/>
      <c r="E2" s="108"/>
      <c r="F2" s="113"/>
      <c r="G2" s="179"/>
    </row>
    <row r="3" spans="1:7" ht="28.5" hidden="1" customHeight="1">
      <c r="A3" s="529" t="s">
        <v>10</v>
      </c>
      <c r="B3" s="519"/>
      <c r="C3" s="519"/>
      <c r="D3" s="60"/>
      <c r="E3" s="108"/>
      <c r="F3" s="102"/>
    </row>
    <row r="4" spans="1:7" ht="26.25" hidden="1" customHeight="1">
      <c r="A4" s="530" t="s">
        <v>11</v>
      </c>
      <c r="B4" s="519"/>
      <c r="C4" s="531" t="s">
        <v>12</v>
      </c>
      <c r="D4" s="62"/>
      <c r="E4" s="109"/>
      <c r="F4" s="523"/>
    </row>
    <row r="5" spans="1:7" ht="33" hidden="1" customHeight="1">
      <c r="A5" s="519"/>
      <c r="B5" s="519"/>
      <c r="C5" s="532"/>
      <c r="F5" s="524"/>
    </row>
    <row r="6" spans="1:7" ht="36" hidden="1" customHeight="1">
      <c r="A6" s="518" t="s">
        <v>31</v>
      </c>
      <c r="B6" s="519"/>
      <c r="C6" s="391"/>
      <c r="D6" s="65"/>
      <c r="E6" s="111"/>
      <c r="F6" s="103"/>
    </row>
    <row r="7" spans="1:7" ht="30" hidden="1" customHeight="1">
      <c r="A7" s="518" t="s">
        <v>36</v>
      </c>
      <c r="B7" s="519"/>
      <c r="C7" s="391" t="s">
        <v>37</v>
      </c>
      <c r="D7" s="65"/>
      <c r="E7" s="111"/>
      <c r="F7" s="103"/>
    </row>
    <row r="8" spans="1:7" ht="33" hidden="1" customHeight="1">
      <c r="A8" s="518" t="s">
        <v>8</v>
      </c>
      <c r="B8" s="519"/>
      <c r="C8" s="391" t="s">
        <v>40</v>
      </c>
      <c r="D8" s="65"/>
      <c r="E8" s="111"/>
      <c r="F8" s="103"/>
    </row>
    <row r="9" spans="1:7" ht="27.75" hidden="1" customHeight="1">
      <c r="A9" s="518" t="s">
        <v>43</v>
      </c>
      <c r="B9" s="519"/>
      <c r="C9" s="391" t="s">
        <v>44</v>
      </c>
      <c r="D9" s="65"/>
      <c r="E9" s="111"/>
      <c r="F9" s="103"/>
      <c r="G9" s="180"/>
    </row>
    <row r="10" spans="1:7" ht="26.25" hidden="1" customHeight="1">
      <c r="A10" s="522" t="s">
        <v>45</v>
      </c>
      <c r="B10" s="519"/>
      <c r="C10" s="391" t="s">
        <v>54</v>
      </c>
      <c r="D10" s="65"/>
      <c r="E10" s="111"/>
      <c r="F10" s="103"/>
      <c r="G10" s="180"/>
    </row>
    <row r="11" spans="1:7" ht="36" hidden="1" customHeight="1">
      <c r="A11" s="518" t="s">
        <v>75</v>
      </c>
      <c r="B11" s="519"/>
      <c r="C11" s="391" t="s">
        <v>76</v>
      </c>
      <c r="D11" s="65"/>
      <c r="E11" s="111"/>
      <c r="F11" s="103"/>
      <c r="G11" s="180"/>
    </row>
    <row r="12" spans="1:7" ht="33" hidden="1" customHeight="1">
      <c r="A12" s="66"/>
      <c r="B12" s="67"/>
      <c r="C12" s="68"/>
      <c r="D12" s="69"/>
      <c r="E12" s="112"/>
      <c r="F12" s="67"/>
      <c r="G12" s="184"/>
    </row>
    <row r="13" spans="1:7" s="61" customFormat="1" ht="19.5" hidden="1" customHeight="1">
      <c r="A13" s="471" t="s">
        <v>296</v>
      </c>
      <c r="B13" s="471"/>
      <c r="C13" s="471"/>
      <c r="D13" s="471"/>
      <c r="E13" s="471"/>
      <c r="F13" s="471"/>
      <c r="G13" s="210"/>
    </row>
    <row r="14" spans="1:7" s="61" customFormat="1" ht="17.25" hidden="1" customHeight="1">
      <c r="A14" s="472" t="s">
        <v>2</v>
      </c>
      <c r="B14" s="472"/>
      <c r="C14" s="472"/>
      <c r="D14" s="472"/>
      <c r="E14" s="472"/>
      <c r="F14" s="472"/>
      <c r="G14" s="210"/>
    </row>
    <row r="15" spans="1:7" s="104" customFormat="1" ht="24.75" hidden="1" customHeight="1">
      <c r="A15" s="318"/>
      <c r="C15" s="319"/>
      <c r="D15" s="320"/>
      <c r="E15" s="321"/>
      <c r="F15" s="316"/>
      <c r="G15" s="212"/>
    </row>
    <row r="16" spans="1:7" s="105" customFormat="1" ht="20.25" hidden="1" customHeight="1">
      <c r="B16" s="326"/>
      <c r="C16" s="326"/>
      <c r="D16" s="326"/>
      <c r="E16" s="327"/>
      <c r="F16" s="104"/>
      <c r="G16" s="210"/>
    </row>
    <row r="17" spans="1:19" s="61" customFormat="1" ht="12.75" hidden="1" customHeight="1">
      <c r="A17" s="195"/>
      <c r="C17" s="196"/>
      <c r="D17" s="197"/>
      <c r="E17" s="198"/>
      <c r="F17" s="199"/>
      <c r="G17" s="202"/>
    </row>
    <row r="18" spans="1:19" s="251" customFormat="1" ht="15.75" customHeight="1">
      <c r="A18" s="243" t="s">
        <v>0</v>
      </c>
      <c r="B18" s="243"/>
      <c r="C18" s="245"/>
      <c r="D18" s="245"/>
      <c r="E18" s="246"/>
      <c r="F18" s="248" t="s">
        <v>399</v>
      </c>
      <c r="G18" s="248"/>
      <c r="H18" s="248"/>
      <c r="I18" s="246"/>
      <c r="J18" s="247"/>
      <c r="K18" s="248"/>
      <c r="L18" s="249"/>
      <c r="M18" s="250"/>
    </row>
    <row r="19" spans="1:19" s="251" customFormat="1" ht="15.75" customHeight="1">
      <c r="A19" s="332" t="s">
        <v>394</v>
      </c>
      <c r="B19" s="332"/>
      <c r="C19" s="245"/>
      <c r="D19" s="245"/>
      <c r="E19" s="246"/>
      <c r="F19" s="424" t="s">
        <v>491</v>
      </c>
      <c r="G19" s="252"/>
      <c r="H19" s="333"/>
      <c r="I19" s="246"/>
      <c r="J19" s="247"/>
      <c r="K19" s="424"/>
      <c r="L19" s="249"/>
      <c r="M19" s="250"/>
    </row>
    <row r="20" spans="1:19" s="251" customFormat="1" ht="6.75" customHeight="1">
      <c r="A20" s="253"/>
      <c r="B20" s="254"/>
      <c r="C20" s="255"/>
      <c r="D20" s="255"/>
      <c r="E20" s="253"/>
      <c r="F20" s="247"/>
      <c r="G20" s="247"/>
      <c r="H20" s="255"/>
      <c r="I20" s="255"/>
      <c r="J20" s="253"/>
      <c r="K20" s="247"/>
      <c r="L20" s="247"/>
      <c r="M20" s="256"/>
      <c r="N20" s="250"/>
    </row>
    <row r="21" spans="1:19" s="250" customFormat="1" ht="50.25" customHeight="1">
      <c r="A21" s="411"/>
      <c r="B21" s="517" t="s">
        <v>502</v>
      </c>
      <c r="C21" s="517"/>
      <c r="D21" s="517"/>
      <c r="E21" s="517"/>
      <c r="F21" s="517"/>
      <c r="G21" s="517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</row>
    <row r="22" spans="1:19" s="61" customFormat="1" ht="6" customHeight="1">
      <c r="A22" s="195"/>
      <c r="C22" s="196"/>
      <c r="D22" s="197"/>
      <c r="E22" s="198"/>
      <c r="F22" s="199"/>
      <c r="G22" s="210"/>
    </row>
    <row r="23" spans="1:19" ht="43.5" customHeight="1">
      <c r="A23" s="438" t="s">
        <v>1</v>
      </c>
      <c r="B23" s="534" t="s">
        <v>295</v>
      </c>
      <c r="C23" s="535"/>
      <c r="D23" s="435" t="s">
        <v>474</v>
      </c>
      <c r="E23" s="436"/>
      <c r="F23" s="437" t="s">
        <v>294</v>
      </c>
      <c r="G23" s="222" t="s">
        <v>497</v>
      </c>
    </row>
    <row r="24" spans="1:19" s="61" customFormat="1" ht="37.5" customHeight="1">
      <c r="A24" s="455">
        <v>1</v>
      </c>
      <c r="B24" s="139" t="s">
        <v>282</v>
      </c>
      <c r="C24" s="126" t="s">
        <v>285</v>
      </c>
      <c r="D24" s="152" t="s">
        <v>320</v>
      </c>
      <c r="E24" s="148" t="s">
        <v>219</v>
      </c>
      <c r="F24" s="124" t="s">
        <v>381</v>
      </c>
      <c r="G24" s="156">
        <v>75</v>
      </c>
    </row>
    <row r="25" spans="1:19" s="122" customFormat="1" ht="32.25" customHeight="1">
      <c r="A25" s="147">
        <v>2</v>
      </c>
      <c r="B25" s="118" t="s">
        <v>47</v>
      </c>
      <c r="C25" s="119" t="s">
        <v>298</v>
      </c>
      <c r="D25" s="120" t="s">
        <v>320</v>
      </c>
      <c r="E25" s="100" t="s">
        <v>30</v>
      </c>
      <c r="F25" s="456" t="s">
        <v>30</v>
      </c>
      <c r="G25" s="242">
        <v>69</v>
      </c>
    </row>
    <row r="26" spans="1:19" s="122" customFormat="1" ht="32.25" customHeight="1">
      <c r="A26" s="455">
        <v>3</v>
      </c>
      <c r="B26" s="118" t="s">
        <v>308</v>
      </c>
      <c r="C26" s="119" t="s">
        <v>117</v>
      </c>
      <c r="D26" s="120" t="s">
        <v>320</v>
      </c>
      <c r="E26" s="124" t="s">
        <v>381</v>
      </c>
      <c r="F26" s="124" t="s">
        <v>381</v>
      </c>
      <c r="G26" s="242">
        <v>66</v>
      </c>
    </row>
    <row r="27" spans="1:19" s="122" customFormat="1" ht="32.25" customHeight="1">
      <c r="A27" s="147">
        <v>4</v>
      </c>
      <c r="B27" s="118" t="s">
        <v>287</v>
      </c>
      <c r="C27" s="119" t="s">
        <v>288</v>
      </c>
      <c r="D27" s="120" t="s">
        <v>316</v>
      </c>
      <c r="E27" s="100" t="s">
        <v>134</v>
      </c>
      <c r="F27" s="124" t="s">
        <v>134</v>
      </c>
      <c r="G27" s="242">
        <v>63</v>
      </c>
    </row>
    <row r="28" spans="1:19" s="122" customFormat="1" ht="32.25" customHeight="1">
      <c r="A28" s="455">
        <v>5</v>
      </c>
      <c r="B28" s="118" t="s">
        <v>284</v>
      </c>
      <c r="C28" s="119" t="s">
        <v>117</v>
      </c>
      <c r="D28" s="120" t="s">
        <v>320</v>
      </c>
      <c r="E28" s="121" t="s">
        <v>304</v>
      </c>
      <c r="F28" s="124" t="s">
        <v>30</v>
      </c>
      <c r="G28" s="242">
        <v>58</v>
      </c>
    </row>
    <row r="29" spans="1:19" s="122" customFormat="1" ht="32.25" customHeight="1">
      <c r="A29" s="147">
        <v>6</v>
      </c>
      <c r="B29" s="118" t="s">
        <v>324</v>
      </c>
      <c r="C29" s="119" t="s">
        <v>46</v>
      </c>
      <c r="D29" s="120" t="s">
        <v>316</v>
      </c>
      <c r="E29" s="121" t="s">
        <v>219</v>
      </c>
      <c r="F29" s="124" t="s">
        <v>381</v>
      </c>
      <c r="G29" s="242">
        <v>52</v>
      </c>
    </row>
    <row r="30" spans="1:19" s="122" customFormat="1" ht="32.25" customHeight="1">
      <c r="A30" s="455">
        <v>7</v>
      </c>
      <c r="B30" s="118" t="s">
        <v>100</v>
      </c>
      <c r="C30" s="119" t="s">
        <v>133</v>
      </c>
      <c r="D30" s="120" t="s">
        <v>320</v>
      </c>
      <c r="E30" s="100" t="s">
        <v>134</v>
      </c>
      <c r="F30" s="456" t="s">
        <v>134</v>
      </c>
      <c r="G30" s="242">
        <v>46</v>
      </c>
    </row>
    <row r="31" spans="1:19" s="122" customFormat="1" ht="32.25" customHeight="1">
      <c r="A31" s="147">
        <v>8</v>
      </c>
      <c r="B31" s="118" t="s">
        <v>286</v>
      </c>
      <c r="C31" s="119" t="s">
        <v>122</v>
      </c>
      <c r="D31" s="120" t="s">
        <v>320</v>
      </c>
      <c r="E31" s="100" t="s">
        <v>381</v>
      </c>
      <c r="F31" s="456" t="s">
        <v>381</v>
      </c>
      <c r="G31" s="242">
        <v>46</v>
      </c>
    </row>
    <row r="32" spans="1:19" s="122" customFormat="1" ht="32.25" hidden="1" customHeight="1">
      <c r="A32" s="147">
        <v>8</v>
      </c>
      <c r="B32" s="118" t="s">
        <v>283</v>
      </c>
      <c r="C32" s="119" t="s">
        <v>131</v>
      </c>
      <c r="D32" s="120" t="s">
        <v>320</v>
      </c>
      <c r="E32" s="100"/>
      <c r="F32" s="242" t="s">
        <v>30</v>
      </c>
      <c r="G32" s="242">
        <v>41</v>
      </c>
    </row>
    <row r="33" spans="1:7" s="122" customFormat="1" ht="32.25" hidden="1" customHeight="1">
      <c r="A33" s="147">
        <v>9</v>
      </c>
      <c r="B33" s="118" t="s">
        <v>280</v>
      </c>
      <c r="C33" s="119" t="s">
        <v>50</v>
      </c>
      <c r="D33" s="120" t="s">
        <v>316</v>
      </c>
      <c r="E33" s="100"/>
      <c r="F33" s="242" t="s">
        <v>134</v>
      </c>
      <c r="G33" s="242">
        <v>39</v>
      </c>
    </row>
    <row r="34" spans="1:7" s="122" customFormat="1" ht="32.25" hidden="1" customHeight="1">
      <c r="A34" s="147">
        <v>10</v>
      </c>
      <c r="B34" s="118" t="s">
        <v>249</v>
      </c>
      <c r="C34" s="119" t="s">
        <v>250</v>
      </c>
      <c r="D34" s="120" t="s">
        <v>315</v>
      </c>
      <c r="E34" s="100"/>
      <c r="F34" s="242" t="s">
        <v>30</v>
      </c>
      <c r="G34" s="242">
        <v>38</v>
      </c>
    </row>
    <row r="35" spans="1:7" s="122" customFormat="1" ht="32.25" hidden="1" customHeight="1">
      <c r="A35" s="147">
        <v>11</v>
      </c>
      <c r="B35" s="118" t="s">
        <v>254</v>
      </c>
      <c r="C35" s="119" t="s">
        <v>255</v>
      </c>
      <c r="D35" s="120" t="s">
        <v>315</v>
      </c>
      <c r="E35" s="100"/>
      <c r="F35" s="242" t="s">
        <v>30</v>
      </c>
      <c r="G35" s="242">
        <v>32</v>
      </c>
    </row>
    <row r="36" spans="1:7" s="122" customFormat="1" ht="32.25" hidden="1" customHeight="1">
      <c r="A36" s="147">
        <v>12</v>
      </c>
      <c r="B36" s="118" t="s">
        <v>289</v>
      </c>
      <c r="C36" s="119" t="s">
        <v>132</v>
      </c>
      <c r="D36" s="120" t="s">
        <v>316</v>
      </c>
      <c r="E36" s="100"/>
      <c r="F36" s="242" t="s">
        <v>381</v>
      </c>
      <c r="G36" s="242">
        <v>27</v>
      </c>
    </row>
    <row r="37" spans="1:7" s="61" customFormat="1" ht="15" hidden="1" customHeight="1">
      <c r="A37" s="195"/>
      <c r="C37" s="196"/>
      <c r="D37" s="197"/>
      <c r="E37" s="198"/>
      <c r="F37" s="199"/>
      <c r="G37" s="202"/>
    </row>
    <row r="38" spans="1:7" s="61" customFormat="1" ht="15" hidden="1" customHeight="1">
      <c r="A38" s="195"/>
      <c r="C38" s="196"/>
      <c r="D38" s="197"/>
      <c r="E38" s="198"/>
      <c r="F38" s="199"/>
      <c r="G38" s="202"/>
    </row>
    <row r="39" spans="1:7" s="61" customFormat="1" ht="15" hidden="1" customHeight="1">
      <c r="A39" s="195"/>
      <c r="C39" s="196"/>
      <c r="D39" s="197"/>
      <c r="E39" s="198"/>
      <c r="F39" s="199"/>
      <c r="G39" s="202"/>
    </row>
    <row r="40" spans="1:7" s="61" customFormat="1" ht="15" hidden="1" customHeight="1">
      <c r="A40" s="195"/>
      <c r="C40" s="196"/>
      <c r="D40" s="197"/>
      <c r="E40" s="198"/>
      <c r="F40" s="199"/>
      <c r="G40" s="202"/>
    </row>
    <row r="41" spans="1:7" s="61" customFormat="1" ht="15" hidden="1" customHeight="1">
      <c r="A41" s="195"/>
      <c r="C41" s="196"/>
      <c r="D41" s="197"/>
      <c r="E41" s="198"/>
      <c r="F41" s="199"/>
      <c r="G41" s="202"/>
    </row>
    <row r="42" spans="1:7" s="61" customFormat="1" ht="15" hidden="1" customHeight="1">
      <c r="A42" s="195"/>
      <c r="C42" s="196"/>
      <c r="D42" s="197"/>
      <c r="E42" s="198"/>
      <c r="F42" s="199"/>
      <c r="G42" s="202"/>
    </row>
    <row r="43" spans="1:7" s="61" customFormat="1" ht="15" hidden="1" customHeight="1">
      <c r="A43" s="195"/>
      <c r="C43" s="196"/>
      <c r="D43" s="197"/>
      <c r="E43" s="198"/>
      <c r="F43" s="199"/>
      <c r="G43" s="202"/>
    </row>
    <row r="44" spans="1:7" s="61" customFormat="1" ht="15" hidden="1" customHeight="1">
      <c r="A44" s="195"/>
      <c r="C44" s="196"/>
      <c r="D44" s="197"/>
      <c r="E44" s="198"/>
      <c r="F44" s="199"/>
      <c r="G44" s="202"/>
    </row>
    <row r="45" spans="1:7" s="61" customFormat="1" ht="15" hidden="1" customHeight="1">
      <c r="A45" s="195"/>
      <c r="C45" s="196"/>
      <c r="D45" s="197"/>
      <c r="E45" s="198"/>
      <c r="F45" s="199"/>
      <c r="G45" s="202"/>
    </row>
    <row r="46" spans="1:7" s="61" customFormat="1" ht="15" hidden="1" customHeight="1">
      <c r="A46" s="195"/>
      <c r="C46" s="196"/>
      <c r="D46" s="197"/>
      <c r="E46" s="198"/>
      <c r="F46" s="199"/>
      <c r="G46" s="202"/>
    </row>
    <row r="47" spans="1:7" s="61" customFormat="1" ht="15" customHeight="1">
      <c r="A47" s="195"/>
      <c r="C47" s="196"/>
      <c r="D47" s="197"/>
      <c r="E47" s="198"/>
      <c r="F47" s="199"/>
      <c r="G47" s="202"/>
    </row>
    <row r="48" spans="1:7" s="61" customFormat="1" ht="15" customHeight="1">
      <c r="A48" s="195"/>
      <c r="C48" s="196"/>
      <c r="D48" s="197"/>
      <c r="E48" s="198"/>
      <c r="F48" s="199"/>
      <c r="G48" s="202"/>
    </row>
    <row r="49" spans="1:7" s="61" customFormat="1" ht="15" customHeight="1">
      <c r="A49" s="195"/>
      <c r="C49" s="196"/>
      <c r="D49" s="197"/>
      <c r="E49" s="198"/>
      <c r="F49" s="199"/>
      <c r="G49" s="202"/>
    </row>
    <row r="50" spans="1:7" s="61" customFormat="1" ht="15" customHeight="1">
      <c r="A50" s="195"/>
      <c r="C50" s="196"/>
      <c r="D50" s="197"/>
      <c r="E50" s="198"/>
      <c r="F50" s="199"/>
      <c r="G50" s="202"/>
    </row>
    <row r="51" spans="1:7" s="61" customFormat="1" ht="15" customHeight="1">
      <c r="A51" s="195"/>
      <c r="C51" s="196"/>
      <c r="D51" s="197"/>
      <c r="E51" s="198"/>
      <c r="F51" s="199"/>
      <c r="G51" s="202"/>
    </row>
    <row r="52" spans="1:7" s="61" customFormat="1" ht="15" customHeight="1">
      <c r="A52" s="195"/>
      <c r="C52" s="196"/>
      <c r="D52" s="197"/>
      <c r="E52" s="198"/>
      <c r="F52" s="199"/>
      <c r="G52" s="202"/>
    </row>
    <row r="53" spans="1:7" s="61" customFormat="1" ht="15" customHeight="1">
      <c r="A53" s="195"/>
      <c r="C53" s="196"/>
      <c r="D53" s="197"/>
      <c r="E53" s="198"/>
      <c r="F53" s="199"/>
      <c r="G53" s="202"/>
    </row>
    <row r="54" spans="1:7" s="61" customFormat="1" ht="15" customHeight="1">
      <c r="A54" s="195"/>
      <c r="C54" s="196"/>
      <c r="D54" s="197"/>
      <c r="E54" s="198"/>
      <c r="F54" s="199"/>
      <c r="G54" s="202"/>
    </row>
    <row r="55" spans="1:7" s="61" customFormat="1" ht="15" customHeight="1">
      <c r="A55" s="195"/>
      <c r="C55" s="196"/>
      <c r="D55" s="197"/>
      <c r="E55" s="198"/>
      <c r="F55" s="199"/>
      <c r="G55" s="202"/>
    </row>
    <row r="56" spans="1:7" s="61" customFormat="1" ht="15" customHeight="1">
      <c r="A56" s="195"/>
      <c r="C56" s="196"/>
      <c r="D56" s="197"/>
      <c r="E56" s="198"/>
      <c r="F56" s="199"/>
      <c r="G56" s="202"/>
    </row>
    <row r="57" spans="1:7" s="61" customFormat="1" ht="15" customHeight="1">
      <c r="A57" s="195"/>
      <c r="C57" s="196"/>
      <c r="D57" s="197"/>
      <c r="E57" s="198"/>
      <c r="F57" s="199"/>
      <c r="G57" s="202"/>
    </row>
    <row r="58" spans="1:7" s="61" customFormat="1" ht="15" customHeight="1">
      <c r="A58" s="195"/>
      <c r="C58" s="196"/>
      <c r="D58" s="197"/>
      <c r="E58" s="198"/>
      <c r="F58" s="199"/>
      <c r="G58" s="202"/>
    </row>
    <row r="59" spans="1:7" s="61" customFormat="1" ht="15" customHeight="1">
      <c r="A59" s="195"/>
      <c r="C59" s="196"/>
      <c r="D59" s="197"/>
      <c r="E59" s="198"/>
      <c r="F59" s="199"/>
      <c r="G59" s="202"/>
    </row>
    <row r="60" spans="1:7" s="61" customFormat="1" ht="15" customHeight="1">
      <c r="A60" s="195"/>
      <c r="C60" s="196"/>
      <c r="D60" s="197"/>
      <c r="E60" s="198"/>
      <c r="F60" s="199"/>
      <c r="G60" s="202"/>
    </row>
    <row r="61" spans="1:7" s="61" customFormat="1" ht="15" customHeight="1">
      <c r="A61" s="195"/>
      <c r="C61" s="196"/>
      <c r="D61" s="197"/>
      <c r="E61" s="198"/>
      <c r="F61" s="199"/>
      <c r="G61" s="202"/>
    </row>
    <row r="62" spans="1:7" s="61" customFormat="1" ht="15" customHeight="1">
      <c r="A62" s="195"/>
      <c r="C62" s="196"/>
      <c r="D62" s="197"/>
      <c r="E62" s="198"/>
      <c r="F62" s="199"/>
      <c r="G62" s="202"/>
    </row>
    <row r="63" spans="1:7" s="61" customFormat="1" ht="15" customHeight="1">
      <c r="A63" s="195"/>
      <c r="C63" s="196"/>
      <c r="D63" s="197"/>
      <c r="E63" s="198"/>
      <c r="F63" s="199"/>
      <c r="G63" s="202"/>
    </row>
    <row r="64" spans="1:7" s="61" customFormat="1" ht="15" customHeight="1">
      <c r="A64" s="195"/>
      <c r="C64" s="196"/>
      <c r="D64" s="197"/>
      <c r="E64" s="198"/>
      <c r="F64" s="199"/>
      <c r="G64" s="202"/>
    </row>
    <row r="65" spans="1:7" s="61" customFormat="1" ht="15" customHeight="1">
      <c r="A65" s="195"/>
      <c r="C65" s="196"/>
      <c r="D65" s="197"/>
      <c r="E65" s="198"/>
      <c r="F65" s="199"/>
      <c r="G65" s="202"/>
    </row>
    <row r="66" spans="1:7" s="61" customFormat="1" ht="15" customHeight="1">
      <c r="A66" s="195"/>
      <c r="C66" s="196"/>
      <c r="D66" s="197"/>
      <c r="E66" s="198"/>
      <c r="F66" s="199"/>
      <c r="G66" s="202"/>
    </row>
    <row r="67" spans="1:7" s="61" customFormat="1" ht="15" customHeight="1">
      <c r="A67" s="195"/>
      <c r="C67" s="196"/>
      <c r="D67" s="197"/>
      <c r="E67" s="198"/>
      <c r="F67" s="199"/>
      <c r="G67" s="202"/>
    </row>
    <row r="68" spans="1:7" s="61" customFormat="1" ht="15" customHeight="1">
      <c r="A68" s="195"/>
      <c r="C68" s="196"/>
      <c r="D68" s="197"/>
      <c r="E68" s="198"/>
      <c r="F68" s="199"/>
      <c r="G68" s="202"/>
    </row>
    <row r="69" spans="1:7" s="61" customFormat="1" ht="15" customHeight="1">
      <c r="A69" s="195"/>
      <c r="C69" s="196"/>
      <c r="D69" s="197"/>
      <c r="E69" s="198"/>
      <c r="F69" s="199"/>
      <c r="G69" s="202"/>
    </row>
    <row r="70" spans="1:7" s="61" customFormat="1" ht="15" customHeight="1">
      <c r="A70" s="195"/>
      <c r="C70" s="196"/>
      <c r="D70" s="197"/>
      <c r="E70" s="198"/>
      <c r="F70" s="199"/>
      <c r="G70" s="202"/>
    </row>
    <row r="71" spans="1:7" s="61" customFormat="1" ht="15" customHeight="1">
      <c r="A71" s="195"/>
      <c r="C71" s="196"/>
      <c r="D71" s="197"/>
      <c r="E71" s="198"/>
      <c r="F71" s="199"/>
      <c r="G71" s="202"/>
    </row>
    <row r="72" spans="1:7" s="61" customFormat="1" ht="15" customHeight="1">
      <c r="A72" s="195"/>
      <c r="C72" s="196"/>
      <c r="D72" s="197"/>
      <c r="E72" s="198"/>
      <c r="F72" s="199"/>
      <c r="G72" s="202"/>
    </row>
    <row r="73" spans="1:7" s="61" customFormat="1" ht="15" customHeight="1">
      <c r="A73" s="195"/>
      <c r="C73" s="196"/>
      <c r="D73" s="197"/>
      <c r="E73" s="198"/>
      <c r="F73" s="199"/>
      <c r="G73" s="202"/>
    </row>
    <row r="74" spans="1:7" s="61" customFormat="1" ht="15" customHeight="1">
      <c r="A74" s="195"/>
      <c r="C74" s="196"/>
      <c r="D74" s="197"/>
      <c r="E74" s="198"/>
      <c r="F74" s="199"/>
      <c r="G74" s="202"/>
    </row>
    <row r="75" spans="1:7" s="61" customFormat="1" ht="15" customHeight="1">
      <c r="A75" s="195"/>
      <c r="C75" s="196"/>
      <c r="D75" s="197"/>
      <c r="E75" s="198"/>
      <c r="F75" s="199"/>
      <c r="G75" s="202"/>
    </row>
    <row r="76" spans="1:7" s="61" customFormat="1" ht="15" customHeight="1">
      <c r="A76" s="195"/>
      <c r="C76" s="196"/>
      <c r="D76" s="197"/>
      <c r="E76" s="198"/>
      <c r="F76" s="199"/>
      <c r="G76" s="202"/>
    </row>
    <row r="77" spans="1:7" s="61" customFormat="1" ht="15" customHeight="1">
      <c r="A77" s="195"/>
      <c r="C77" s="196"/>
      <c r="D77" s="197"/>
      <c r="E77" s="198"/>
      <c r="F77" s="199"/>
      <c r="G77" s="202"/>
    </row>
    <row r="78" spans="1:7" s="61" customFormat="1" ht="15" customHeight="1">
      <c r="A78" s="195"/>
      <c r="C78" s="196"/>
      <c r="D78" s="197"/>
      <c r="E78" s="198"/>
      <c r="F78" s="199"/>
      <c r="G78" s="202"/>
    </row>
    <row r="79" spans="1:7" s="61" customFormat="1" ht="15" customHeight="1">
      <c r="A79" s="195"/>
      <c r="C79" s="196"/>
      <c r="D79" s="197"/>
      <c r="E79" s="198"/>
      <c r="F79" s="199"/>
      <c r="G79" s="202"/>
    </row>
    <row r="80" spans="1:7" s="61" customFormat="1" ht="15" customHeight="1">
      <c r="A80" s="195"/>
      <c r="C80" s="196"/>
      <c r="D80" s="197"/>
      <c r="E80" s="198"/>
      <c r="F80" s="199"/>
      <c r="G80" s="202"/>
    </row>
    <row r="81" spans="1:7" s="61" customFormat="1" ht="15" customHeight="1">
      <c r="A81" s="195"/>
      <c r="C81" s="196"/>
      <c r="D81" s="197"/>
      <c r="E81" s="198"/>
      <c r="F81" s="199"/>
      <c r="G81" s="202"/>
    </row>
    <row r="82" spans="1:7" s="61" customFormat="1" ht="15" customHeight="1">
      <c r="A82" s="195"/>
      <c r="C82" s="196"/>
      <c r="D82" s="197"/>
      <c r="E82" s="198"/>
      <c r="F82" s="199"/>
      <c r="G82" s="202"/>
    </row>
    <row r="83" spans="1:7" s="61" customFormat="1" ht="15" customHeight="1">
      <c r="A83" s="195"/>
      <c r="C83" s="196"/>
      <c r="D83" s="197"/>
      <c r="E83" s="198"/>
      <c r="F83" s="199"/>
      <c r="G83" s="202"/>
    </row>
    <row r="84" spans="1:7" s="61" customFormat="1" ht="15" customHeight="1">
      <c r="A84" s="195"/>
      <c r="C84" s="196"/>
      <c r="D84" s="197"/>
      <c r="E84" s="198"/>
      <c r="F84" s="199"/>
      <c r="G84" s="202"/>
    </row>
    <row r="85" spans="1:7" s="61" customFormat="1" ht="15" customHeight="1">
      <c r="A85" s="195"/>
      <c r="C85" s="196"/>
      <c r="D85" s="197"/>
      <c r="E85" s="198"/>
      <c r="F85" s="199"/>
      <c r="G85" s="202"/>
    </row>
    <row r="86" spans="1:7" s="61" customFormat="1" ht="15" customHeight="1">
      <c r="A86" s="195"/>
      <c r="C86" s="196"/>
      <c r="D86" s="197"/>
      <c r="E86" s="198"/>
      <c r="F86" s="199"/>
      <c r="G86" s="202"/>
    </row>
    <row r="87" spans="1:7" s="61" customFormat="1" ht="15" customHeight="1">
      <c r="A87" s="195"/>
      <c r="C87" s="196"/>
      <c r="D87" s="197"/>
      <c r="E87" s="198"/>
      <c r="F87" s="199"/>
      <c r="G87" s="202"/>
    </row>
    <row r="88" spans="1:7" s="61" customFormat="1" ht="15" customHeight="1">
      <c r="A88" s="195"/>
      <c r="C88" s="196"/>
      <c r="D88" s="197"/>
      <c r="E88" s="198"/>
      <c r="F88" s="199"/>
      <c r="G88" s="202"/>
    </row>
    <row r="89" spans="1:7" s="61" customFormat="1" ht="15" customHeight="1">
      <c r="A89" s="195"/>
      <c r="C89" s="196"/>
      <c r="D89" s="197"/>
      <c r="E89" s="198"/>
      <c r="F89" s="199"/>
      <c r="G89" s="202"/>
    </row>
    <row r="90" spans="1:7" s="61" customFormat="1" ht="15" customHeight="1">
      <c r="A90" s="195"/>
      <c r="C90" s="196"/>
      <c r="D90" s="197"/>
      <c r="E90" s="198"/>
      <c r="F90" s="199"/>
      <c r="G90" s="202"/>
    </row>
    <row r="91" spans="1:7" s="61" customFormat="1" ht="15" customHeight="1">
      <c r="A91" s="195"/>
      <c r="C91" s="196"/>
      <c r="D91" s="197"/>
      <c r="E91" s="198"/>
      <c r="F91" s="199"/>
      <c r="G91" s="202"/>
    </row>
    <row r="92" spans="1:7" s="61" customFormat="1" ht="15" customHeight="1">
      <c r="A92" s="195"/>
      <c r="C92" s="196"/>
      <c r="D92" s="197"/>
      <c r="E92" s="198"/>
      <c r="F92" s="199"/>
      <c r="G92" s="202"/>
    </row>
    <row r="93" spans="1:7" s="61" customFormat="1" ht="15" customHeight="1">
      <c r="A93" s="195"/>
      <c r="C93" s="196"/>
      <c r="D93" s="197"/>
      <c r="E93" s="198"/>
      <c r="F93" s="199"/>
      <c r="G93" s="202"/>
    </row>
    <row r="94" spans="1:7" s="61" customFormat="1" ht="15" customHeight="1">
      <c r="A94" s="195"/>
      <c r="C94" s="196"/>
      <c r="D94" s="197"/>
      <c r="E94" s="198"/>
      <c r="F94" s="199"/>
      <c r="G94" s="202"/>
    </row>
    <row r="95" spans="1:7" s="61" customFormat="1" ht="15" customHeight="1">
      <c r="A95" s="195"/>
      <c r="C95" s="196"/>
      <c r="D95" s="197"/>
      <c r="E95" s="198"/>
      <c r="F95" s="199"/>
      <c r="G95" s="202"/>
    </row>
    <row r="96" spans="1:7" s="61" customFormat="1" ht="15" customHeight="1">
      <c r="A96" s="195"/>
      <c r="C96" s="196"/>
      <c r="D96" s="197"/>
      <c r="E96" s="198"/>
      <c r="F96" s="199"/>
      <c r="G96" s="202"/>
    </row>
    <row r="97" spans="1:7" s="61" customFormat="1" ht="15" customHeight="1">
      <c r="A97" s="195"/>
      <c r="C97" s="196"/>
      <c r="D97" s="197"/>
      <c r="E97" s="198"/>
      <c r="F97" s="199"/>
      <c r="G97" s="202"/>
    </row>
    <row r="98" spans="1:7" s="61" customFormat="1" ht="15" customHeight="1">
      <c r="A98" s="195"/>
      <c r="C98" s="196"/>
      <c r="D98" s="197"/>
      <c r="E98" s="198"/>
      <c r="F98" s="199"/>
      <c r="G98" s="202"/>
    </row>
    <row r="99" spans="1:7" s="61" customFormat="1" ht="15" customHeight="1">
      <c r="A99" s="195"/>
      <c r="C99" s="196"/>
      <c r="D99" s="197"/>
      <c r="E99" s="198"/>
      <c r="F99" s="199"/>
      <c r="G99" s="202"/>
    </row>
    <row r="100" spans="1:7" s="61" customFormat="1" ht="15" customHeight="1">
      <c r="A100" s="195"/>
      <c r="C100" s="196"/>
      <c r="D100" s="197"/>
      <c r="E100" s="198"/>
      <c r="F100" s="199"/>
      <c r="G100" s="202"/>
    </row>
    <row r="101" spans="1:7" s="61" customFormat="1" ht="15" customHeight="1">
      <c r="A101" s="195"/>
      <c r="C101" s="196"/>
      <c r="D101" s="197"/>
      <c r="E101" s="198"/>
      <c r="F101" s="199"/>
      <c r="G101" s="202"/>
    </row>
    <row r="102" spans="1:7" s="61" customFormat="1" ht="15" customHeight="1">
      <c r="A102" s="195"/>
      <c r="C102" s="196"/>
      <c r="D102" s="197"/>
      <c r="E102" s="198"/>
      <c r="F102" s="199"/>
      <c r="G102" s="202"/>
    </row>
    <row r="103" spans="1:7" s="61" customFormat="1" ht="15" customHeight="1">
      <c r="A103" s="195"/>
      <c r="C103" s="196"/>
      <c r="D103" s="197"/>
      <c r="E103" s="198"/>
      <c r="F103" s="199"/>
      <c r="G103" s="202"/>
    </row>
    <row r="104" spans="1:7" s="61" customFormat="1" ht="15" customHeight="1">
      <c r="A104" s="195"/>
      <c r="C104" s="196"/>
      <c r="D104" s="197"/>
      <c r="E104" s="198"/>
      <c r="F104" s="199"/>
      <c r="G104" s="202"/>
    </row>
    <row r="105" spans="1:7" s="61" customFormat="1" ht="15" customHeight="1">
      <c r="A105" s="195"/>
      <c r="C105" s="196"/>
      <c r="D105" s="197"/>
      <c r="E105" s="198"/>
      <c r="F105" s="199"/>
      <c r="G105" s="202"/>
    </row>
    <row r="106" spans="1:7" s="61" customFormat="1" ht="15" customHeight="1">
      <c r="A106" s="195"/>
      <c r="C106" s="196"/>
      <c r="D106" s="197"/>
      <c r="E106" s="198"/>
      <c r="F106" s="199"/>
      <c r="G106" s="202"/>
    </row>
    <row r="107" spans="1:7" s="61" customFormat="1" ht="15" customHeight="1">
      <c r="A107" s="195"/>
      <c r="C107" s="196"/>
      <c r="D107" s="197"/>
      <c r="E107" s="198"/>
      <c r="F107" s="199"/>
      <c r="G107" s="202"/>
    </row>
    <row r="108" spans="1:7" s="61" customFormat="1" ht="15" customHeight="1">
      <c r="A108" s="195"/>
      <c r="C108" s="196"/>
      <c r="D108" s="197"/>
      <c r="E108" s="198"/>
      <c r="F108" s="199"/>
      <c r="G108" s="202"/>
    </row>
    <row r="109" spans="1:7" s="61" customFormat="1" ht="15" customHeight="1">
      <c r="A109" s="195"/>
      <c r="C109" s="196"/>
      <c r="D109" s="197"/>
      <c r="E109" s="198"/>
      <c r="F109" s="199"/>
      <c r="G109" s="202"/>
    </row>
    <row r="110" spans="1:7" s="61" customFormat="1" ht="15" customHeight="1">
      <c r="A110" s="195"/>
      <c r="C110" s="196"/>
      <c r="D110" s="197"/>
      <c r="E110" s="198"/>
      <c r="F110" s="199"/>
      <c r="G110" s="202"/>
    </row>
    <row r="111" spans="1:7" s="61" customFormat="1" ht="15" customHeight="1">
      <c r="A111" s="195"/>
      <c r="C111" s="196"/>
      <c r="D111" s="197"/>
      <c r="E111" s="198"/>
      <c r="F111" s="199"/>
      <c r="G111" s="202"/>
    </row>
    <row r="112" spans="1:7" s="61" customFormat="1" ht="15" customHeight="1">
      <c r="A112" s="195"/>
      <c r="C112" s="196"/>
      <c r="D112" s="197"/>
      <c r="E112" s="198"/>
      <c r="F112" s="199"/>
      <c r="G112" s="202"/>
    </row>
    <row r="113" spans="1:7" s="61" customFormat="1" ht="15" customHeight="1">
      <c r="A113" s="195"/>
      <c r="C113" s="196"/>
      <c r="D113" s="197"/>
      <c r="E113" s="198"/>
      <c r="F113" s="199"/>
      <c r="G113" s="202"/>
    </row>
    <row r="114" spans="1:7" s="61" customFormat="1" ht="15" customHeight="1">
      <c r="A114" s="195"/>
      <c r="C114" s="196"/>
      <c r="D114" s="197"/>
      <c r="E114" s="198"/>
      <c r="F114" s="199"/>
      <c r="G114" s="202"/>
    </row>
    <row r="115" spans="1:7" s="61" customFormat="1" ht="15" customHeight="1">
      <c r="A115" s="195"/>
      <c r="C115" s="196"/>
      <c r="D115" s="197"/>
      <c r="E115" s="198"/>
      <c r="F115" s="199"/>
      <c r="G115" s="202"/>
    </row>
    <row r="116" spans="1:7" s="61" customFormat="1" ht="15" customHeight="1">
      <c r="A116" s="195"/>
      <c r="C116" s="196"/>
      <c r="D116" s="197"/>
      <c r="E116" s="198"/>
      <c r="F116" s="199"/>
      <c r="G116" s="202"/>
    </row>
    <row r="117" spans="1:7" s="61" customFormat="1" ht="15" customHeight="1">
      <c r="A117" s="195"/>
      <c r="C117" s="196"/>
      <c r="D117" s="197"/>
      <c r="E117" s="198"/>
      <c r="F117" s="199"/>
      <c r="G117" s="202"/>
    </row>
    <row r="118" spans="1:7" s="61" customFormat="1" ht="15" customHeight="1">
      <c r="A118" s="195"/>
      <c r="C118" s="196"/>
      <c r="D118" s="197"/>
      <c r="E118" s="198"/>
      <c r="F118" s="199"/>
      <c r="G118" s="202"/>
    </row>
    <row r="119" spans="1:7" s="61" customFormat="1" ht="15" customHeight="1">
      <c r="A119" s="195"/>
      <c r="C119" s="196"/>
      <c r="D119" s="197"/>
      <c r="E119" s="198"/>
      <c r="F119" s="199"/>
      <c r="G119" s="202"/>
    </row>
    <row r="120" spans="1:7" s="61" customFormat="1" ht="15" customHeight="1">
      <c r="A120" s="195"/>
      <c r="C120" s="196"/>
      <c r="D120" s="197"/>
      <c r="E120" s="198"/>
      <c r="F120" s="199"/>
      <c r="G120" s="202"/>
    </row>
    <row r="121" spans="1:7" s="61" customFormat="1" ht="15" customHeight="1">
      <c r="A121" s="195"/>
      <c r="C121" s="196"/>
      <c r="D121" s="197"/>
      <c r="E121" s="198"/>
      <c r="F121" s="199"/>
      <c r="G121" s="202"/>
    </row>
    <row r="122" spans="1:7" s="61" customFormat="1" ht="15" customHeight="1">
      <c r="A122" s="195"/>
      <c r="C122" s="196"/>
      <c r="D122" s="197"/>
      <c r="E122" s="198"/>
      <c r="F122" s="199"/>
      <c r="G122" s="202"/>
    </row>
    <row r="123" spans="1:7" s="61" customFormat="1" ht="15" customHeight="1">
      <c r="A123" s="195"/>
      <c r="C123" s="196"/>
      <c r="D123" s="197"/>
      <c r="E123" s="198"/>
      <c r="F123" s="199"/>
      <c r="G123" s="202"/>
    </row>
    <row r="124" spans="1:7" s="61" customFormat="1" ht="15" customHeight="1">
      <c r="A124" s="195"/>
      <c r="C124" s="196"/>
      <c r="D124" s="197"/>
      <c r="E124" s="198"/>
      <c r="F124" s="199"/>
      <c r="G124" s="202"/>
    </row>
    <row r="125" spans="1:7" s="61" customFormat="1" ht="15" customHeight="1">
      <c r="A125" s="195"/>
      <c r="C125" s="196"/>
      <c r="D125" s="197"/>
      <c r="E125" s="198"/>
      <c r="F125" s="199"/>
      <c r="G125" s="202"/>
    </row>
    <row r="126" spans="1:7" s="61" customFormat="1" ht="15" customHeight="1">
      <c r="A126" s="195"/>
      <c r="C126" s="196"/>
      <c r="D126" s="197"/>
      <c r="E126" s="198"/>
      <c r="F126" s="199"/>
      <c r="G126" s="202"/>
    </row>
    <row r="127" spans="1:7" s="61" customFormat="1" ht="15" customHeight="1">
      <c r="A127" s="195"/>
      <c r="C127" s="196"/>
      <c r="D127" s="197"/>
      <c r="E127" s="198"/>
      <c r="F127" s="199"/>
      <c r="G127" s="202"/>
    </row>
    <row r="128" spans="1:7" s="61" customFormat="1" ht="15" customHeight="1">
      <c r="A128" s="195"/>
      <c r="C128" s="196"/>
      <c r="D128" s="197"/>
      <c r="E128" s="198"/>
      <c r="F128" s="199"/>
      <c r="G128" s="202"/>
    </row>
    <row r="129" spans="1:7" s="61" customFormat="1" ht="15" customHeight="1">
      <c r="A129" s="195"/>
      <c r="C129" s="196"/>
      <c r="D129" s="197"/>
      <c r="E129" s="198"/>
      <c r="F129" s="199"/>
      <c r="G129" s="202"/>
    </row>
    <row r="130" spans="1:7" s="61" customFormat="1" ht="15" customHeight="1">
      <c r="A130" s="195"/>
      <c r="C130" s="196"/>
      <c r="D130" s="197"/>
      <c r="E130" s="198"/>
      <c r="F130" s="199"/>
      <c r="G130" s="202"/>
    </row>
    <row r="131" spans="1:7" s="61" customFormat="1" ht="15" customHeight="1">
      <c r="A131" s="195"/>
      <c r="C131" s="196"/>
      <c r="D131" s="197"/>
      <c r="E131" s="198"/>
      <c r="F131" s="199"/>
      <c r="G131" s="202"/>
    </row>
    <row r="132" spans="1:7" s="61" customFormat="1" ht="15" customHeight="1">
      <c r="A132" s="195"/>
      <c r="C132" s="196"/>
      <c r="D132" s="197"/>
      <c r="E132" s="198"/>
      <c r="F132" s="199"/>
      <c r="G132" s="202"/>
    </row>
    <row r="133" spans="1:7" s="61" customFormat="1" ht="15" customHeight="1">
      <c r="A133" s="195"/>
      <c r="C133" s="196"/>
      <c r="D133" s="197"/>
      <c r="E133" s="198"/>
      <c r="F133" s="199"/>
      <c r="G133" s="202"/>
    </row>
    <row r="134" spans="1:7" s="61" customFormat="1" ht="15" customHeight="1">
      <c r="A134" s="195"/>
      <c r="C134" s="196"/>
      <c r="D134" s="197"/>
      <c r="E134" s="198"/>
      <c r="F134" s="199"/>
      <c r="G134" s="202"/>
    </row>
    <row r="135" spans="1:7" s="61" customFormat="1" ht="15" customHeight="1">
      <c r="A135" s="195"/>
      <c r="C135" s="196"/>
      <c r="D135" s="197"/>
      <c r="E135" s="198"/>
      <c r="F135" s="199"/>
      <c r="G135" s="202"/>
    </row>
    <row r="136" spans="1:7" s="61" customFormat="1" ht="15" customHeight="1">
      <c r="A136" s="195"/>
      <c r="C136" s="196"/>
      <c r="D136" s="197"/>
      <c r="E136" s="198"/>
      <c r="F136" s="199"/>
      <c r="G136" s="202"/>
    </row>
    <row r="137" spans="1:7" s="61" customFormat="1" ht="15" customHeight="1">
      <c r="A137" s="195"/>
      <c r="C137" s="196"/>
      <c r="D137" s="197"/>
      <c r="E137" s="198"/>
      <c r="F137" s="199"/>
      <c r="G137" s="202"/>
    </row>
    <row r="138" spans="1:7" s="61" customFormat="1" ht="15" customHeight="1">
      <c r="A138" s="195"/>
      <c r="C138" s="196"/>
      <c r="D138" s="197"/>
      <c r="E138" s="198"/>
      <c r="F138" s="199"/>
      <c r="G138" s="202"/>
    </row>
    <row r="139" spans="1:7" s="61" customFormat="1" ht="15" customHeight="1">
      <c r="A139" s="195"/>
      <c r="C139" s="196"/>
      <c r="D139" s="197"/>
      <c r="E139" s="198"/>
      <c r="F139" s="199"/>
      <c r="G139" s="202"/>
    </row>
    <row r="140" spans="1:7" s="61" customFormat="1" ht="15" customHeight="1">
      <c r="A140" s="195"/>
      <c r="C140" s="196"/>
      <c r="D140" s="197"/>
      <c r="E140" s="198"/>
      <c r="F140" s="199"/>
      <c r="G140" s="202"/>
    </row>
    <row r="141" spans="1:7" s="61" customFormat="1" ht="15" customHeight="1">
      <c r="A141" s="195"/>
      <c r="C141" s="196"/>
      <c r="D141" s="197"/>
      <c r="E141" s="198"/>
      <c r="F141" s="199"/>
      <c r="G141" s="202"/>
    </row>
    <row r="142" spans="1:7" s="61" customFormat="1" ht="15" customHeight="1">
      <c r="A142" s="195"/>
      <c r="C142" s="196"/>
      <c r="D142" s="197"/>
      <c r="E142" s="198"/>
      <c r="F142" s="199"/>
      <c r="G142" s="202"/>
    </row>
    <row r="143" spans="1:7" s="61" customFormat="1" ht="15" customHeight="1">
      <c r="A143" s="195"/>
      <c r="C143" s="196"/>
      <c r="D143" s="197"/>
      <c r="E143" s="198"/>
      <c r="F143" s="199"/>
      <c r="G143" s="202"/>
    </row>
    <row r="144" spans="1:7" s="61" customFormat="1" ht="15" customHeight="1">
      <c r="A144" s="195"/>
      <c r="C144" s="196"/>
      <c r="D144" s="197"/>
      <c r="E144" s="198"/>
      <c r="F144" s="199"/>
      <c r="G144" s="202"/>
    </row>
    <row r="145" spans="1:7" s="61" customFormat="1" ht="15" customHeight="1">
      <c r="A145" s="195"/>
      <c r="C145" s="196"/>
      <c r="D145" s="197"/>
      <c r="E145" s="198"/>
      <c r="F145" s="199"/>
      <c r="G145" s="202"/>
    </row>
    <row r="146" spans="1:7" s="61" customFormat="1" ht="15" customHeight="1">
      <c r="A146" s="195"/>
      <c r="C146" s="196"/>
      <c r="D146" s="197"/>
      <c r="E146" s="198"/>
      <c r="F146" s="199"/>
      <c r="G146" s="202"/>
    </row>
    <row r="147" spans="1:7" s="61" customFormat="1" ht="15" customHeight="1">
      <c r="A147" s="195"/>
      <c r="C147" s="196"/>
      <c r="D147" s="197"/>
      <c r="E147" s="198"/>
      <c r="F147" s="199"/>
      <c r="G147" s="202"/>
    </row>
    <row r="148" spans="1:7" s="61" customFormat="1" ht="15" customHeight="1">
      <c r="A148" s="195"/>
      <c r="C148" s="196"/>
      <c r="D148" s="197"/>
      <c r="E148" s="198"/>
      <c r="F148" s="199"/>
      <c r="G148" s="202"/>
    </row>
    <row r="149" spans="1:7" s="61" customFormat="1" ht="15" customHeight="1">
      <c r="A149" s="195"/>
      <c r="C149" s="196"/>
      <c r="D149" s="197"/>
      <c r="E149" s="198"/>
      <c r="F149" s="199"/>
      <c r="G149" s="202"/>
    </row>
    <row r="150" spans="1:7" s="61" customFormat="1" ht="15" customHeight="1">
      <c r="A150" s="195"/>
      <c r="C150" s="196"/>
      <c r="D150" s="197"/>
      <c r="E150" s="198"/>
      <c r="F150" s="199"/>
      <c r="G150" s="202"/>
    </row>
    <row r="151" spans="1:7" s="61" customFormat="1" ht="15" customHeight="1">
      <c r="A151" s="195"/>
      <c r="C151" s="196"/>
      <c r="D151" s="197"/>
      <c r="E151" s="198"/>
      <c r="F151" s="199"/>
      <c r="G151" s="202"/>
    </row>
    <row r="152" spans="1:7" s="61" customFormat="1" ht="15" customHeight="1">
      <c r="A152" s="195"/>
      <c r="C152" s="196"/>
      <c r="D152" s="197"/>
      <c r="E152" s="198"/>
      <c r="F152" s="199"/>
      <c r="G152" s="202"/>
    </row>
    <row r="153" spans="1:7" s="61" customFormat="1" ht="15" customHeight="1">
      <c r="A153" s="195"/>
      <c r="C153" s="196"/>
      <c r="D153" s="197"/>
      <c r="E153" s="198"/>
      <c r="F153" s="199"/>
      <c r="G153" s="202"/>
    </row>
    <row r="154" spans="1:7" s="61" customFormat="1" ht="15" customHeight="1">
      <c r="A154" s="195"/>
      <c r="C154" s="196"/>
      <c r="D154" s="197"/>
      <c r="E154" s="198"/>
      <c r="F154" s="199"/>
      <c r="G154" s="202"/>
    </row>
    <row r="155" spans="1:7" s="61" customFormat="1" ht="15" customHeight="1">
      <c r="A155" s="195"/>
      <c r="C155" s="196"/>
      <c r="D155" s="197"/>
      <c r="E155" s="198"/>
      <c r="F155" s="199"/>
      <c r="G155" s="202"/>
    </row>
    <row r="156" spans="1:7" s="61" customFormat="1" ht="15" customHeight="1">
      <c r="A156" s="195"/>
      <c r="C156" s="196"/>
      <c r="D156" s="197"/>
      <c r="E156" s="198"/>
      <c r="F156" s="199"/>
      <c r="G156" s="202"/>
    </row>
    <row r="157" spans="1:7" s="61" customFormat="1" ht="15" customHeight="1">
      <c r="A157" s="195"/>
      <c r="C157" s="196"/>
      <c r="D157" s="197"/>
      <c r="E157" s="198"/>
      <c r="F157" s="199"/>
      <c r="G157" s="202"/>
    </row>
    <row r="158" spans="1:7" s="61" customFormat="1" ht="15" customHeight="1">
      <c r="A158" s="195"/>
      <c r="C158" s="196"/>
      <c r="D158" s="197"/>
      <c r="E158" s="198"/>
      <c r="F158" s="199"/>
      <c r="G158" s="202"/>
    </row>
    <row r="159" spans="1:7" s="61" customFormat="1" ht="15" customHeight="1">
      <c r="A159" s="195"/>
      <c r="C159" s="196"/>
      <c r="D159" s="197"/>
      <c r="E159" s="198"/>
      <c r="F159" s="199"/>
      <c r="G159" s="202"/>
    </row>
    <row r="160" spans="1:7" s="61" customFormat="1" ht="15" customHeight="1">
      <c r="A160" s="195"/>
      <c r="C160" s="196"/>
      <c r="D160" s="197"/>
      <c r="E160" s="198"/>
      <c r="F160" s="199"/>
      <c r="G160" s="202"/>
    </row>
    <row r="161" spans="1:7" s="61" customFormat="1" ht="15" customHeight="1">
      <c r="A161" s="195"/>
      <c r="C161" s="196"/>
      <c r="D161" s="197"/>
      <c r="E161" s="198"/>
      <c r="F161" s="199"/>
      <c r="G161" s="202"/>
    </row>
    <row r="162" spans="1:7" s="61" customFormat="1" ht="15" customHeight="1">
      <c r="A162" s="195"/>
      <c r="C162" s="196"/>
      <c r="D162" s="197"/>
      <c r="E162" s="198"/>
      <c r="F162" s="199"/>
      <c r="G162" s="202"/>
    </row>
    <row r="163" spans="1:7" s="61" customFormat="1" ht="15" customHeight="1">
      <c r="A163" s="195"/>
      <c r="C163" s="196"/>
      <c r="D163" s="197"/>
      <c r="E163" s="198"/>
      <c r="F163" s="199"/>
      <c r="G163" s="202"/>
    </row>
    <row r="164" spans="1:7" s="61" customFormat="1" ht="15" customHeight="1">
      <c r="A164" s="195"/>
      <c r="C164" s="196"/>
      <c r="D164" s="197"/>
      <c r="E164" s="198"/>
      <c r="F164" s="199"/>
      <c r="G164" s="202"/>
    </row>
    <row r="165" spans="1:7" s="61" customFormat="1" ht="15" customHeight="1">
      <c r="A165" s="195"/>
      <c r="C165" s="196"/>
      <c r="D165" s="197"/>
      <c r="E165" s="198"/>
      <c r="F165" s="199"/>
      <c r="G165" s="202"/>
    </row>
    <row r="166" spans="1:7" s="61" customFormat="1" ht="15" customHeight="1">
      <c r="A166" s="195"/>
      <c r="C166" s="196"/>
      <c r="D166" s="197"/>
      <c r="E166" s="198"/>
      <c r="F166" s="199"/>
      <c r="G166" s="202"/>
    </row>
    <row r="167" spans="1:7" s="61" customFormat="1" ht="15" customHeight="1">
      <c r="A167" s="195"/>
      <c r="C167" s="196"/>
      <c r="D167" s="197"/>
      <c r="E167" s="198"/>
      <c r="F167" s="199"/>
      <c r="G167" s="202"/>
    </row>
    <row r="168" spans="1:7" s="61" customFormat="1" ht="15" customHeight="1">
      <c r="A168" s="195"/>
      <c r="C168" s="196"/>
      <c r="D168" s="197"/>
      <c r="E168" s="198"/>
      <c r="F168" s="199"/>
      <c r="G168" s="202"/>
    </row>
    <row r="169" spans="1:7" s="61" customFormat="1" ht="15" customHeight="1">
      <c r="A169" s="195"/>
      <c r="C169" s="196"/>
      <c r="D169" s="197"/>
      <c r="E169" s="198"/>
      <c r="F169" s="199"/>
      <c r="G169" s="202"/>
    </row>
    <row r="170" spans="1:7" s="61" customFormat="1" ht="15" customHeight="1">
      <c r="A170" s="195"/>
      <c r="C170" s="196"/>
      <c r="D170" s="197"/>
      <c r="E170" s="198"/>
      <c r="F170" s="199"/>
      <c r="G170" s="202"/>
    </row>
    <row r="171" spans="1:7" s="61" customFormat="1" ht="15" customHeight="1">
      <c r="A171" s="195"/>
      <c r="C171" s="196"/>
      <c r="D171" s="197"/>
      <c r="E171" s="198"/>
      <c r="F171" s="199"/>
      <c r="G171" s="202"/>
    </row>
    <row r="172" spans="1:7" s="61" customFormat="1" ht="15" customHeight="1">
      <c r="A172" s="195"/>
      <c r="C172" s="196"/>
      <c r="D172" s="197"/>
      <c r="E172" s="198"/>
      <c r="F172" s="199"/>
      <c r="G172" s="202"/>
    </row>
    <row r="173" spans="1:7" s="61" customFormat="1" ht="15" customHeight="1">
      <c r="A173" s="195"/>
      <c r="C173" s="196"/>
      <c r="D173" s="197"/>
      <c r="E173" s="198"/>
      <c r="F173" s="199"/>
      <c r="G173" s="202"/>
    </row>
    <row r="174" spans="1:7" s="61" customFormat="1" ht="15" customHeight="1">
      <c r="A174" s="195"/>
      <c r="C174" s="196"/>
      <c r="D174" s="197"/>
      <c r="E174" s="198"/>
      <c r="F174" s="199"/>
      <c r="G174" s="202"/>
    </row>
    <row r="175" spans="1:7" s="61" customFormat="1" ht="15" customHeight="1">
      <c r="A175" s="195"/>
      <c r="C175" s="196"/>
      <c r="D175" s="197"/>
      <c r="E175" s="198"/>
      <c r="F175" s="199"/>
      <c r="G175" s="202"/>
    </row>
    <row r="176" spans="1:7" s="61" customFormat="1" ht="15" customHeight="1">
      <c r="A176" s="195"/>
      <c r="C176" s="196"/>
      <c r="D176" s="197"/>
      <c r="E176" s="198"/>
      <c r="F176" s="199"/>
      <c r="G176" s="202"/>
    </row>
    <row r="177" spans="1:7" s="61" customFormat="1" ht="15" customHeight="1">
      <c r="A177" s="195"/>
      <c r="C177" s="196"/>
      <c r="D177" s="197"/>
      <c r="E177" s="198"/>
      <c r="F177" s="199"/>
      <c r="G177" s="202"/>
    </row>
    <row r="178" spans="1:7" s="61" customFormat="1" ht="15" customHeight="1">
      <c r="A178" s="195"/>
      <c r="C178" s="196"/>
      <c r="D178" s="197"/>
      <c r="E178" s="198"/>
      <c r="F178" s="199"/>
      <c r="G178" s="202"/>
    </row>
    <row r="179" spans="1:7" s="61" customFormat="1" ht="15" customHeight="1">
      <c r="A179" s="195"/>
      <c r="C179" s="196"/>
      <c r="D179" s="197"/>
      <c r="E179" s="198"/>
      <c r="F179" s="199"/>
      <c r="G179" s="202"/>
    </row>
    <row r="180" spans="1:7" s="61" customFormat="1" ht="15" customHeight="1">
      <c r="A180" s="195"/>
      <c r="C180" s="196"/>
      <c r="D180" s="197"/>
      <c r="E180" s="198"/>
      <c r="F180" s="199"/>
      <c r="G180" s="202"/>
    </row>
    <row r="181" spans="1:7" s="61" customFormat="1" ht="15" customHeight="1">
      <c r="A181" s="195"/>
      <c r="C181" s="196"/>
      <c r="D181" s="197"/>
      <c r="E181" s="198"/>
      <c r="F181" s="199"/>
      <c r="G181" s="202"/>
    </row>
    <row r="182" spans="1:7" s="61" customFormat="1" ht="15" customHeight="1">
      <c r="A182" s="195"/>
      <c r="C182" s="196"/>
      <c r="D182" s="197"/>
      <c r="E182" s="198"/>
      <c r="F182" s="199"/>
      <c r="G182" s="202"/>
    </row>
    <row r="183" spans="1:7" s="61" customFormat="1" ht="15" customHeight="1">
      <c r="A183" s="195"/>
      <c r="C183" s="196"/>
      <c r="D183" s="197"/>
      <c r="E183" s="198"/>
      <c r="F183" s="199"/>
      <c r="G183" s="202"/>
    </row>
    <row r="184" spans="1:7" s="61" customFormat="1" ht="15" customHeight="1">
      <c r="A184" s="195"/>
      <c r="C184" s="196"/>
      <c r="D184" s="197"/>
      <c r="E184" s="198"/>
      <c r="F184" s="199"/>
      <c r="G184" s="202"/>
    </row>
    <row r="185" spans="1:7" s="61" customFormat="1" ht="15" customHeight="1">
      <c r="A185" s="195"/>
      <c r="C185" s="196"/>
      <c r="D185" s="197"/>
      <c r="E185" s="198"/>
      <c r="F185" s="199"/>
      <c r="G185" s="202"/>
    </row>
    <row r="186" spans="1:7" s="61" customFormat="1" ht="15" customHeight="1">
      <c r="A186" s="195"/>
      <c r="C186" s="196"/>
      <c r="D186" s="197"/>
      <c r="E186" s="198"/>
      <c r="F186" s="199"/>
      <c r="G186" s="202"/>
    </row>
    <row r="187" spans="1:7" s="61" customFormat="1" ht="15" customHeight="1">
      <c r="A187" s="195"/>
      <c r="C187" s="196"/>
      <c r="D187" s="197"/>
      <c r="E187" s="198"/>
      <c r="F187" s="199"/>
      <c r="G187" s="202"/>
    </row>
    <row r="188" spans="1:7" s="61" customFormat="1" ht="15" customHeight="1">
      <c r="A188" s="195"/>
      <c r="C188" s="196"/>
      <c r="D188" s="197"/>
      <c r="E188" s="198"/>
      <c r="F188" s="199"/>
      <c r="G188" s="202"/>
    </row>
    <row r="189" spans="1:7" s="61" customFormat="1" ht="15" customHeight="1">
      <c r="A189" s="195"/>
      <c r="C189" s="196"/>
      <c r="D189" s="197"/>
      <c r="E189" s="198"/>
      <c r="F189" s="199"/>
      <c r="G189" s="202"/>
    </row>
    <row r="190" spans="1:7" s="61" customFormat="1" ht="15" customHeight="1">
      <c r="A190" s="195"/>
      <c r="C190" s="196"/>
      <c r="D190" s="197"/>
      <c r="E190" s="198"/>
      <c r="F190" s="199"/>
      <c r="G190" s="202"/>
    </row>
    <row r="191" spans="1:7" s="61" customFormat="1" ht="15" customHeight="1">
      <c r="A191" s="195"/>
      <c r="C191" s="196"/>
      <c r="D191" s="197"/>
      <c r="E191" s="198"/>
      <c r="F191" s="199"/>
      <c r="G191" s="202"/>
    </row>
    <row r="192" spans="1:7" s="61" customFormat="1" ht="15" customHeight="1">
      <c r="A192" s="195"/>
      <c r="C192" s="196"/>
      <c r="D192" s="197"/>
      <c r="E192" s="198"/>
      <c r="F192" s="199"/>
      <c r="G192" s="202"/>
    </row>
    <row r="193" spans="1:7" s="61" customFormat="1" ht="15" customHeight="1">
      <c r="A193" s="195"/>
      <c r="C193" s="196"/>
      <c r="D193" s="197"/>
      <c r="E193" s="198"/>
      <c r="F193" s="199"/>
      <c r="G193" s="202"/>
    </row>
    <row r="194" spans="1:7" s="61" customFormat="1" ht="15" customHeight="1">
      <c r="A194" s="195"/>
      <c r="C194" s="196"/>
      <c r="D194" s="197"/>
      <c r="E194" s="198"/>
      <c r="F194" s="199"/>
      <c r="G194" s="202"/>
    </row>
    <row r="195" spans="1:7" s="61" customFormat="1" ht="15" customHeight="1">
      <c r="A195" s="195"/>
      <c r="C195" s="196"/>
      <c r="D195" s="197"/>
      <c r="E195" s="198"/>
      <c r="F195" s="199"/>
      <c r="G195" s="202"/>
    </row>
    <row r="196" spans="1:7" s="61" customFormat="1" ht="15" customHeight="1">
      <c r="A196" s="195"/>
      <c r="C196" s="196"/>
      <c r="D196" s="197"/>
      <c r="E196" s="198"/>
      <c r="F196" s="199"/>
      <c r="G196" s="202"/>
    </row>
    <row r="197" spans="1:7" s="61" customFormat="1" ht="15" customHeight="1">
      <c r="A197" s="195"/>
      <c r="C197" s="196"/>
      <c r="D197" s="197"/>
      <c r="E197" s="198"/>
      <c r="F197" s="199"/>
      <c r="G197" s="202"/>
    </row>
    <row r="198" spans="1:7" s="61" customFormat="1" ht="15" customHeight="1">
      <c r="A198" s="195"/>
      <c r="C198" s="196"/>
      <c r="D198" s="197"/>
      <c r="E198" s="198"/>
      <c r="F198" s="199"/>
      <c r="G198" s="202"/>
    </row>
    <row r="199" spans="1:7" s="61" customFormat="1" ht="15" customHeight="1">
      <c r="A199" s="195"/>
      <c r="C199" s="196"/>
      <c r="D199" s="197"/>
      <c r="E199" s="198"/>
      <c r="F199" s="199"/>
      <c r="G199" s="202"/>
    </row>
    <row r="200" spans="1:7" s="61" customFormat="1" ht="15" customHeight="1">
      <c r="A200" s="195"/>
      <c r="C200" s="196"/>
      <c r="D200" s="197"/>
      <c r="E200" s="198"/>
      <c r="F200" s="199"/>
      <c r="G200" s="202"/>
    </row>
    <row r="201" spans="1:7" s="61" customFormat="1" ht="15" customHeight="1">
      <c r="A201" s="195"/>
      <c r="C201" s="196"/>
      <c r="D201" s="197"/>
      <c r="E201" s="198"/>
      <c r="F201" s="199"/>
      <c r="G201" s="202"/>
    </row>
    <row r="202" spans="1:7" s="61" customFormat="1" ht="15" customHeight="1">
      <c r="A202" s="195"/>
      <c r="C202" s="196"/>
      <c r="D202" s="197"/>
      <c r="E202" s="198"/>
      <c r="F202" s="199"/>
      <c r="G202" s="202"/>
    </row>
    <row r="203" spans="1:7" s="61" customFormat="1" ht="15" customHeight="1">
      <c r="A203" s="195"/>
      <c r="C203" s="196"/>
      <c r="D203" s="197"/>
      <c r="E203" s="198"/>
      <c r="F203" s="199"/>
      <c r="G203" s="202"/>
    </row>
    <row r="204" spans="1:7" s="61" customFormat="1" ht="15" customHeight="1">
      <c r="A204" s="195"/>
      <c r="C204" s="196"/>
      <c r="D204" s="197"/>
      <c r="E204" s="198"/>
      <c r="F204" s="199"/>
      <c r="G204" s="202"/>
    </row>
    <row r="205" spans="1:7" s="61" customFormat="1" ht="15" customHeight="1">
      <c r="A205" s="195"/>
      <c r="C205" s="196"/>
      <c r="D205" s="197"/>
      <c r="E205" s="198"/>
      <c r="F205" s="199"/>
      <c r="G205" s="202"/>
    </row>
    <row r="206" spans="1:7" s="61" customFormat="1" ht="15" customHeight="1">
      <c r="A206" s="195"/>
      <c r="C206" s="196"/>
      <c r="D206" s="197"/>
      <c r="E206" s="198"/>
      <c r="F206" s="199"/>
      <c r="G206" s="202"/>
    </row>
    <row r="207" spans="1:7" s="61" customFormat="1" ht="15" customHeight="1">
      <c r="A207" s="195"/>
      <c r="C207" s="196"/>
      <c r="D207" s="197"/>
      <c r="E207" s="198"/>
      <c r="F207" s="199"/>
      <c r="G207" s="202"/>
    </row>
    <row r="208" spans="1:7" s="61" customFormat="1" ht="15" customHeight="1">
      <c r="A208" s="195"/>
      <c r="C208" s="196"/>
      <c r="D208" s="197"/>
      <c r="E208" s="198"/>
      <c r="F208" s="199"/>
      <c r="G208" s="202"/>
    </row>
    <row r="209" spans="1:7" s="61" customFormat="1" ht="15" customHeight="1">
      <c r="A209" s="195"/>
      <c r="C209" s="196"/>
      <c r="D209" s="197"/>
      <c r="E209" s="198"/>
      <c r="F209" s="199"/>
      <c r="G209" s="202"/>
    </row>
    <row r="210" spans="1:7" s="61" customFormat="1" ht="15" customHeight="1">
      <c r="A210" s="195"/>
      <c r="C210" s="196"/>
      <c r="D210" s="197"/>
      <c r="E210" s="198"/>
      <c r="F210" s="199"/>
      <c r="G210" s="202"/>
    </row>
    <row r="211" spans="1:7" s="61" customFormat="1" ht="15" customHeight="1">
      <c r="A211" s="195"/>
      <c r="C211" s="196"/>
      <c r="D211" s="197"/>
      <c r="E211" s="198"/>
      <c r="F211" s="199"/>
      <c r="G211" s="202"/>
    </row>
    <row r="212" spans="1:7" s="61" customFormat="1" ht="15" customHeight="1">
      <c r="A212" s="195"/>
      <c r="C212" s="196"/>
      <c r="D212" s="197"/>
      <c r="E212" s="198"/>
      <c r="F212" s="199"/>
      <c r="G212" s="202"/>
    </row>
    <row r="213" spans="1:7" s="61" customFormat="1" ht="15" customHeight="1">
      <c r="A213" s="195"/>
      <c r="C213" s="196"/>
      <c r="D213" s="197"/>
      <c r="E213" s="198"/>
      <c r="F213" s="199"/>
      <c r="G213" s="202"/>
    </row>
    <row r="214" spans="1:7" s="61" customFormat="1" ht="15" customHeight="1">
      <c r="A214" s="195"/>
      <c r="C214" s="196"/>
      <c r="D214" s="197"/>
      <c r="E214" s="198"/>
      <c r="F214" s="199"/>
      <c r="G214" s="202"/>
    </row>
    <row r="215" spans="1:7" s="61" customFormat="1" ht="15" customHeight="1">
      <c r="A215" s="195"/>
      <c r="C215" s="196"/>
      <c r="D215" s="197"/>
      <c r="E215" s="198"/>
      <c r="F215" s="199"/>
      <c r="G215" s="202"/>
    </row>
    <row r="216" spans="1:7" s="61" customFormat="1" ht="15" customHeight="1">
      <c r="A216" s="195"/>
      <c r="C216" s="196"/>
      <c r="D216" s="197"/>
      <c r="E216" s="198"/>
      <c r="F216" s="199"/>
      <c r="G216" s="202"/>
    </row>
    <row r="217" spans="1:7" s="61" customFormat="1" ht="15" customHeight="1">
      <c r="A217" s="195"/>
      <c r="C217" s="196"/>
      <c r="D217" s="197"/>
      <c r="E217" s="198"/>
      <c r="F217" s="199"/>
      <c r="G217" s="202"/>
    </row>
    <row r="218" spans="1:7" s="61" customFormat="1" ht="15" customHeight="1">
      <c r="A218" s="195"/>
      <c r="C218" s="196"/>
      <c r="D218" s="197"/>
      <c r="E218" s="198"/>
      <c r="F218" s="199"/>
      <c r="G218" s="202"/>
    </row>
    <row r="219" spans="1:7" s="61" customFormat="1" ht="15" customHeight="1">
      <c r="A219" s="195"/>
      <c r="C219" s="196"/>
      <c r="D219" s="197"/>
      <c r="E219" s="198"/>
      <c r="F219" s="199"/>
      <c r="G219" s="202"/>
    </row>
    <row r="220" spans="1:7" s="61" customFormat="1" ht="15" customHeight="1">
      <c r="A220" s="195"/>
      <c r="C220" s="196"/>
      <c r="D220" s="197"/>
      <c r="E220" s="198"/>
      <c r="F220" s="199"/>
      <c r="G220" s="202"/>
    </row>
    <row r="221" spans="1:7" s="61" customFormat="1" ht="15" customHeight="1">
      <c r="A221" s="195"/>
      <c r="C221" s="196"/>
      <c r="D221" s="197"/>
      <c r="E221" s="198"/>
      <c r="F221" s="199"/>
      <c r="G221" s="202"/>
    </row>
    <row r="222" spans="1:7" s="61" customFormat="1" ht="15" customHeight="1">
      <c r="A222" s="195"/>
      <c r="C222" s="196"/>
      <c r="D222" s="197"/>
      <c r="E222" s="198"/>
      <c r="F222" s="199"/>
      <c r="G222" s="202"/>
    </row>
    <row r="223" spans="1:7" s="61" customFormat="1" ht="15" customHeight="1">
      <c r="A223" s="195"/>
      <c r="C223" s="196"/>
      <c r="D223" s="197"/>
      <c r="E223" s="198"/>
      <c r="F223" s="199"/>
      <c r="G223" s="202"/>
    </row>
    <row r="224" spans="1:7" s="61" customFormat="1" ht="15" customHeight="1">
      <c r="A224" s="195"/>
      <c r="C224" s="196"/>
      <c r="D224" s="197"/>
      <c r="E224" s="198"/>
      <c r="F224" s="199"/>
      <c r="G224" s="202"/>
    </row>
    <row r="225" spans="1:7" s="61" customFormat="1" ht="15" customHeight="1">
      <c r="A225" s="195"/>
      <c r="C225" s="196"/>
      <c r="D225" s="197"/>
      <c r="E225" s="198"/>
      <c r="F225" s="199"/>
      <c r="G225" s="202"/>
    </row>
    <row r="226" spans="1:7" s="61" customFormat="1" ht="15" customHeight="1">
      <c r="A226" s="195"/>
      <c r="C226" s="196"/>
      <c r="D226" s="197"/>
      <c r="E226" s="198"/>
      <c r="F226" s="199"/>
      <c r="G226" s="202"/>
    </row>
    <row r="227" spans="1:7" s="61" customFormat="1" ht="15" customHeight="1">
      <c r="A227" s="195"/>
      <c r="C227" s="196"/>
      <c r="D227" s="197"/>
      <c r="E227" s="198"/>
      <c r="F227" s="199"/>
      <c r="G227" s="202"/>
    </row>
    <row r="228" spans="1:7" s="61" customFormat="1" ht="15" customHeight="1">
      <c r="A228" s="195"/>
      <c r="C228" s="196"/>
      <c r="D228" s="197"/>
      <c r="E228" s="198"/>
      <c r="F228" s="199"/>
      <c r="G228" s="202"/>
    </row>
    <row r="229" spans="1:7" s="61" customFormat="1" ht="15" customHeight="1">
      <c r="A229" s="195"/>
      <c r="C229" s="196"/>
      <c r="D229" s="197"/>
      <c r="E229" s="198"/>
      <c r="F229" s="199"/>
      <c r="G229" s="202"/>
    </row>
    <row r="230" spans="1:7" s="61" customFormat="1" ht="15" customHeight="1">
      <c r="A230" s="195"/>
      <c r="C230" s="196"/>
      <c r="D230" s="197"/>
      <c r="E230" s="198"/>
      <c r="F230" s="199"/>
      <c r="G230" s="202"/>
    </row>
    <row r="231" spans="1:7" s="61" customFormat="1" ht="15" customHeight="1">
      <c r="A231" s="195"/>
      <c r="C231" s="196"/>
      <c r="D231" s="197"/>
      <c r="E231" s="198"/>
      <c r="F231" s="199"/>
      <c r="G231" s="202"/>
    </row>
    <row r="232" spans="1:7" s="61" customFormat="1" ht="15" customHeight="1">
      <c r="A232" s="195"/>
      <c r="C232" s="196"/>
      <c r="D232" s="197"/>
      <c r="E232" s="198"/>
      <c r="F232" s="199"/>
      <c r="G232" s="202"/>
    </row>
    <row r="233" spans="1:7" s="61" customFormat="1" ht="15" customHeight="1">
      <c r="A233" s="195"/>
      <c r="C233" s="196"/>
      <c r="D233" s="197"/>
      <c r="E233" s="198"/>
      <c r="F233" s="199"/>
      <c r="G233" s="202"/>
    </row>
    <row r="234" spans="1:7" s="61" customFormat="1" ht="15" customHeight="1">
      <c r="A234" s="195"/>
      <c r="C234" s="196"/>
      <c r="D234" s="197"/>
      <c r="E234" s="198"/>
      <c r="F234" s="199"/>
      <c r="G234" s="202"/>
    </row>
    <row r="235" spans="1:7" s="61" customFormat="1" ht="15" customHeight="1">
      <c r="A235" s="195"/>
      <c r="C235" s="196"/>
      <c r="D235" s="197"/>
      <c r="E235" s="198"/>
      <c r="F235" s="199"/>
      <c r="G235" s="202"/>
    </row>
    <row r="236" spans="1:7" s="61" customFormat="1" ht="15" customHeight="1">
      <c r="A236" s="195"/>
      <c r="C236" s="196"/>
      <c r="D236" s="197"/>
      <c r="E236" s="198"/>
      <c r="F236" s="199"/>
      <c r="G236" s="202"/>
    </row>
    <row r="237" spans="1:7" s="61" customFormat="1" ht="15" customHeight="1">
      <c r="A237" s="195"/>
      <c r="C237" s="196"/>
      <c r="D237" s="197"/>
      <c r="E237" s="198"/>
      <c r="F237" s="199"/>
      <c r="G237" s="202"/>
    </row>
    <row r="238" spans="1:7" s="61" customFormat="1" ht="15" customHeight="1">
      <c r="A238" s="195"/>
      <c r="C238" s="196"/>
      <c r="D238" s="197"/>
      <c r="E238" s="198"/>
      <c r="F238" s="199"/>
      <c r="G238" s="202"/>
    </row>
    <row r="239" spans="1:7" s="61" customFormat="1" ht="15" customHeight="1">
      <c r="A239" s="195"/>
      <c r="C239" s="196"/>
      <c r="D239" s="197"/>
      <c r="E239" s="198"/>
      <c r="F239" s="199"/>
      <c r="G239" s="202"/>
    </row>
    <row r="240" spans="1:7" s="61" customFormat="1" ht="15" customHeight="1">
      <c r="A240" s="195"/>
      <c r="C240" s="196"/>
      <c r="D240" s="197"/>
      <c r="E240" s="198"/>
      <c r="F240" s="199"/>
      <c r="G240" s="202"/>
    </row>
    <row r="241" spans="1:7" s="61" customFormat="1" ht="15" customHeight="1">
      <c r="A241" s="195"/>
      <c r="C241" s="196"/>
      <c r="D241" s="197"/>
      <c r="E241" s="198"/>
      <c r="F241" s="199"/>
      <c r="G241" s="202"/>
    </row>
    <row r="242" spans="1:7" s="61" customFormat="1" ht="15" customHeight="1">
      <c r="A242" s="195"/>
      <c r="C242" s="196"/>
      <c r="D242" s="197"/>
      <c r="E242" s="198"/>
      <c r="F242" s="199"/>
      <c r="G242" s="202"/>
    </row>
    <row r="243" spans="1:7" s="61" customFormat="1" ht="15" customHeight="1">
      <c r="A243" s="195"/>
      <c r="C243" s="196"/>
      <c r="D243" s="197"/>
      <c r="E243" s="198"/>
      <c r="F243" s="199"/>
      <c r="G243" s="202"/>
    </row>
    <row r="244" spans="1:7" s="61" customFormat="1" ht="15" customHeight="1">
      <c r="A244" s="195"/>
      <c r="C244" s="196"/>
      <c r="D244" s="197"/>
      <c r="E244" s="198"/>
      <c r="F244" s="199"/>
      <c r="G244" s="202"/>
    </row>
    <row r="245" spans="1:7" s="61" customFormat="1" ht="15" customHeight="1">
      <c r="A245" s="195"/>
      <c r="C245" s="196"/>
      <c r="D245" s="197"/>
      <c r="E245" s="198"/>
      <c r="F245" s="199"/>
      <c r="G245" s="202"/>
    </row>
    <row r="246" spans="1:7" s="61" customFormat="1" ht="15" customHeight="1">
      <c r="A246" s="195"/>
      <c r="C246" s="196"/>
      <c r="D246" s="197"/>
      <c r="E246" s="198"/>
      <c r="F246" s="199"/>
      <c r="G246" s="202"/>
    </row>
    <row r="247" spans="1:7" s="61" customFormat="1" ht="15" customHeight="1">
      <c r="A247" s="195"/>
      <c r="C247" s="196"/>
      <c r="D247" s="197"/>
      <c r="E247" s="198"/>
      <c r="F247" s="199"/>
      <c r="G247" s="202"/>
    </row>
    <row r="248" spans="1:7" s="61" customFormat="1" ht="15" customHeight="1">
      <c r="A248" s="195"/>
      <c r="C248" s="196"/>
      <c r="D248" s="197"/>
      <c r="E248" s="198"/>
      <c r="F248" s="199"/>
      <c r="G248" s="202"/>
    </row>
    <row r="249" spans="1:7" s="61" customFormat="1" ht="15" customHeight="1">
      <c r="A249" s="195"/>
      <c r="C249" s="196"/>
      <c r="D249" s="197"/>
      <c r="E249" s="198"/>
      <c r="F249" s="199"/>
      <c r="G249" s="202"/>
    </row>
    <row r="250" spans="1:7" s="61" customFormat="1" ht="15" customHeight="1">
      <c r="A250" s="195"/>
      <c r="C250" s="196"/>
      <c r="D250" s="197"/>
      <c r="E250" s="198"/>
      <c r="F250" s="199"/>
      <c r="G250" s="202"/>
    </row>
    <row r="251" spans="1:7" s="61" customFormat="1" ht="15" customHeight="1">
      <c r="A251" s="195"/>
      <c r="C251" s="196"/>
      <c r="D251" s="197"/>
      <c r="E251" s="198"/>
      <c r="F251" s="199"/>
      <c r="G251" s="202"/>
    </row>
    <row r="252" spans="1:7" s="61" customFormat="1" ht="15" customHeight="1">
      <c r="A252" s="195"/>
      <c r="C252" s="196"/>
      <c r="D252" s="197"/>
      <c r="E252" s="198"/>
      <c r="F252" s="199"/>
      <c r="G252" s="202"/>
    </row>
    <row r="253" spans="1:7" s="61" customFormat="1" ht="15" customHeight="1">
      <c r="A253" s="195"/>
      <c r="C253" s="196"/>
      <c r="D253" s="197"/>
      <c r="E253" s="198"/>
      <c r="F253" s="199"/>
      <c r="G253" s="202"/>
    </row>
    <row r="254" spans="1:7" s="61" customFormat="1" ht="15" customHeight="1">
      <c r="A254" s="195"/>
      <c r="C254" s="196"/>
      <c r="D254" s="197"/>
      <c r="E254" s="198"/>
      <c r="F254" s="199"/>
      <c r="G254" s="202"/>
    </row>
    <row r="255" spans="1:7" s="61" customFormat="1" ht="15" customHeight="1">
      <c r="A255" s="195"/>
      <c r="C255" s="196"/>
      <c r="D255" s="197"/>
      <c r="E255" s="198"/>
      <c r="F255" s="199"/>
      <c r="G255" s="202"/>
    </row>
    <row r="256" spans="1:7" s="61" customFormat="1" ht="15" customHeight="1">
      <c r="A256" s="195"/>
      <c r="C256" s="196"/>
      <c r="D256" s="197"/>
      <c r="E256" s="198"/>
      <c r="F256" s="199"/>
      <c r="G256" s="202"/>
    </row>
    <row r="257" spans="1:7" s="61" customFormat="1" ht="15" customHeight="1">
      <c r="A257" s="195"/>
      <c r="C257" s="196"/>
      <c r="D257" s="197"/>
      <c r="E257" s="198"/>
      <c r="F257" s="199"/>
      <c r="G257" s="202"/>
    </row>
    <row r="258" spans="1:7" s="61" customFormat="1" ht="15" customHeight="1">
      <c r="A258" s="195"/>
      <c r="C258" s="196"/>
      <c r="D258" s="197"/>
      <c r="E258" s="198"/>
      <c r="F258" s="199"/>
      <c r="G258" s="202"/>
    </row>
    <row r="259" spans="1:7" s="61" customFormat="1" ht="15" customHeight="1">
      <c r="A259" s="195"/>
      <c r="C259" s="196"/>
      <c r="D259" s="197"/>
      <c r="E259" s="198"/>
      <c r="F259" s="199"/>
      <c r="G259" s="202"/>
    </row>
    <row r="260" spans="1:7" s="61" customFormat="1" ht="15" customHeight="1">
      <c r="A260" s="195"/>
      <c r="C260" s="196"/>
      <c r="D260" s="197"/>
      <c r="E260" s="198"/>
      <c r="F260" s="199"/>
      <c r="G260" s="202"/>
    </row>
    <row r="261" spans="1:7" s="61" customFormat="1" ht="15" customHeight="1">
      <c r="A261" s="195"/>
      <c r="C261" s="196"/>
      <c r="D261" s="197"/>
      <c r="E261" s="198"/>
      <c r="F261" s="199"/>
      <c r="G261" s="202"/>
    </row>
    <row r="262" spans="1:7" s="61" customFormat="1" ht="15" customHeight="1">
      <c r="A262" s="195"/>
      <c r="C262" s="196"/>
      <c r="D262" s="197"/>
      <c r="E262" s="198"/>
      <c r="F262" s="199"/>
      <c r="G262" s="202"/>
    </row>
    <row r="263" spans="1:7" s="61" customFormat="1" ht="15" customHeight="1">
      <c r="A263" s="195"/>
      <c r="C263" s="196"/>
      <c r="D263" s="197"/>
      <c r="E263" s="198"/>
      <c r="F263" s="199"/>
      <c r="G263" s="202"/>
    </row>
    <row r="264" spans="1:7" s="61" customFormat="1" ht="15" customHeight="1">
      <c r="A264" s="195"/>
      <c r="C264" s="196"/>
      <c r="D264" s="197"/>
      <c r="E264" s="198"/>
      <c r="F264" s="199"/>
      <c r="G264" s="202"/>
    </row>
    <row r="265" spans="1:7" s="61" customFormat="1" ht="15" customHeight="1">
      <c r="A265" s="195"/>
      <c r="C265" s="196"/>
      <c r="D265" s="197"/>
      <c r="E265" s="198"/>
      <c r="F265" s="199"/>
      <c r="G265" s="202"/>
    </row>
    <row r="266" spans="1:7" s="61" customFormat="1" ht="15" customHeight="1">
      <c r="A266" s="195"/>
      <c r="C266" s="196"/>
      <c r="D266" s="197"/>
      <c r="E266" s="198"/>
      <c r="F266" s="199"/>
      <c r="G266" s="202"/>
    </row>
    <row r="267" spans="1:7" s="61" customFormat="1" ht="15" customHeight="1">
      <c r="A267" s="195"/>
      <c r="C267" s="196"/>
      <c r="D267" s="197"/>
      <c r="E267" s="198"/>
      <c r="F267" s="199"/>
      <c r="G267" s="202"/>
    </row>
    <row r="268" spans="1:7" s="61" customFormat="1" ht="15" customHeight="1">
      <c r="A268" s="195"/>
      <c r="C268" s="196"/>
      <c r="D268" s="197"/>
      <c r="E268" s="198"/>
      <c r="F268" s="199"/>
      <c r="G268" s="202"/>
    </row>
    <row r="269" spans="1:7" s="61" customFormat="1" ht="15" customHeight="1">
      <c r="A269" s="195"/>
      <c r="C269" s="196"/>
      <c r="D269" s="197"/>
      <c r="E269" s="198"/>
      <c r="F269" s="199"/>
      <c r="G269" s="202"/>
    </row>
    <row r="270" spans="1:7" s="61" customFormat="1" ht="15" customHeight="1">
      <c r="A270" s="195"/>
      <c r="C270" s="196"/>
      <c r="D270" s="197"/>
      <c r="E270" s="198"/>
      <c r="F270" s="199"/>
      <c r="G270" s="202"/>
    </row>
    <row r="271" spans="1:7" s="61" customFormat="1" ht="15" customHeight="1">
      <c r="A271" s="195"/>
      <c r="C271" s="196"/>
      <c r="D271" s="197"/>
      <c r="E271" s="198"/>
      <c r="F271" s="199"/>
      <c r="G271" s="202"/>
    </row>
    <row r="272" spans="1:7" s="61" customFormat="1" ht="15" customHeight="1">
      <c r="A272" s="195"/>
      <c r="C272" s="196"/>
      <c r="D272" s="197"/>
      <c r="E272" s="198"/>
      <c r="F272" s="199"/>
      <c r="G272" s="202"/>
    </row>
    <row r="273" spans="1:7" s="61" customFormat="1" ht="15" customHeight="1">
      <c r="A273" s="195"/>
      <c r="C273" s="196"/>
      <c r="D273" s="197"/>
      <c r="E273" s="198"/>
      <c r="F273" s="199"/>
      <c r="G273" s="202"/>
    </row>
    <row r="274" spans="1:7" s="61" customFormat="1" ht="15" customHeight="1">
      <c r="A274" s="195"/>
      <c r="C274" s="196"/>
      <c r="D274" s="197"/>
      <c r="E274" s="198"/>
      <c r="F274" s="199"/>
      <c r="G274" s="202"/>
    </row>
    <row r="275" spans="1:7" s="61" customFormat="1" ht="15" customHeight="1">
      <c r="A275" s="195"/>
      <c r="C275" s="196"/>
      <c r="D275" s="197"/>
      <c r="E275" s="198"/>
      <c r="F275" s="199"/>
      <c r="G275" s="202"/>
    </row>
    <row r="276" spans="1:7" s="61" customFormat="1" ht="15" customHeight="1">
      <c r="A276" s="195"/>
      <c r="C276" s="196"/>
      <c r="D276" s="197"/>
      <c r="E276" s="198"/>
      <c r="F276" s="199"/>
      <c r="G276" s="202"/>
    </row>
    <row r="277" spans="1:7" s="61" customFormat="1" ht="15" customHeight="1">
      <c r="A277" s="195"/>
      <c r="C277" s="196"/>
      <c r="D277" s="197"/>
      <c r="E277" s="198"/>
      <c r="F277" s="199"/>
      <c r="G277" s="202"/>
    </row>
    <row r="278" spans="1:7" s="61" customFormat="1" ht="15" customHeight="1">
      <c r="A278" s="195"/>
      <c r="C278" s="196"/>
      <c r="D278" s="197"/>
      <c r="E278" s="198"/>
      <c r="F278" s="199"/>
      <c r="G278" s="202"/>
    </row>
    <row r="279" spans="1:7" s="61" customFormat="1" ht="15" customHeight="1">
      <c r="A279" s="195"/>
      <c r="C279" s="196"/>
      <c r="D279" s="197"/>
      <c r="E279" s="198"/>
      <c r="F279" s="199"/>
      <c r="G279" s="202"/>
    </row>
    <row r="280" spans="1:7" s="61" customFormat="1" ht="15" customHeight="1">
      <c r="A280" s="195"/>
      <c r="C280" s="196"/>
      <c r="D280" s="197"/>
      <c r="E280" s="198"/>
      <c r="F280" s="199"/>
      <c r="G280" s="202"/>
    </row>
    <row r="281" spans="1:7" s="61" customFormat="1" ht="15" customHeight="1">
      <c r="A281" s="195"/>
      <c r="C281" s="196"/>
      <c r="D281" s="197"/>
      <c r="E281" s="198"/>
      <c r="F281" s="199"/>
      <c r="G281" s="202"/>
    </row>
    <row r="282" spans="1:7" s="61" customFormat="1" ht="15" customHeight="1">
      <c r="A282" s="195"/>
      <c r="C282" s="196"/>
      <c r="D282" s="197"/>
      <c r="E282" s="198"/>
      <c r="F282" s="199"/>
      <c r="G282" s="202"/>
    </row>
    <row r="283" spans="1:7" s="61" customFormat="1" ht="15" customHeight="1">
      <c r="A283" s="195"/>
      <c r="C283" s="196"/>
      <c r="D283" s="197"/>
      <c r="E283" s="198"/>
      <c r="F283" s="199"/>
      <c r="G283" s="202"/>
    </row>
    <row r="284" spans="1:7" s="61" customFormat="1" ht="15" customHeight="1">
      <c r="A284" s="195"/>
      <c r="C284" s="196"/>
      <c r="D284" s="197"/>
      <c r="E284" s="198"/>
      <c r="F284" s="199"/>
      <c r="G284" s="202"/>
    </row>
    <row r="285" spans="1:7" s="61" customFormat="1" ht="15" customHeight="1">
      <c r="A285" s="195"/>
      <c r="C285" s="196"/>
      <c r="D285" s="197"/>
      <c r="E285" s="198"/>
      <c r="F285" s="199"/>
      <c r="G285" s="202"/>
    </row>
    <row r="286" spans="1:7" s="61" customFormat="1" ht="15" customHeight="1">
      <c r="A286" s="195"/>
      <c r="C286" s="196"/>
      <c r="D286" s="197"/>
      <c r="E286" s="198"/>
      <c r="F286" s="199"/>
      <c r="G286" s="202"/>
    </row>
    <row r="287" spans="1:7" s="61" customFormat="1" ht="15" customHeight="1">
      <c r="A287" s="195"/>
      <c r="C287" s="196"/>
      <c r="D287" s="197"/>
      <c r="E287" s="198"/>
      <c r="F287" s="199"/>
      <c r="G287" s="202"/>
    </row>
    <row r="288" spans="1:7" s="61" customFormat="1" ht="15" customHeight="1">
      <c r="A288" s="195"/>
      <c r="C288" s="196"/>
      <c r="D288" s="197"/>
      <c r="E288" s="198"/>
      <c r="F288" s="199"/>
      <c r="G288" s="202"/>
    </row>
    <row r="289" spans="1:7" s="61" customFormat="1" ht="15" customHeight="1">
      <c r="A289" s="195"/>
      <c r="C289" s="196"/>
      <c r="D289" s="197"/>
      <c r="E289" s="198"/>
      <c r="F289" s="199"/>
      <c r="G289" s="202"/>
    </row>
    <row r="290" spans="1:7" s="61" customFormat="1" ht="15" customHeight="1">
      <c r="A290" s="195"/>
      <c r="C290" s="196"/>
      <c r="D290" s="197"/>
      <c r="E290" s="198"/>
      <c r="F290" s="199"/>
      <c r="G290" s="202"/>
    </row>
    <row r="291" spans="1:7" s="61" customFormat="1" ht="15" customHeight="1">
      <c r="A291" s="195"/>
      <c r="C291" s="196"/>
      <c r="D291" s="197"/>
      <c r="E291" s="198"/>
      <c r="F291" s="199"/>
      <c r="G291" s="202"/>
    </row>
    <row r="292" spans="1:7" s="61" customFormat="1" ht="15" customHeight="1">
      <c r="A292" s="195"/>
      <c r="C292" s="196"/>
      <c r="D292" s="197"/>
      <c r="E292" s="198"/>
      <c r="F292" s="199"/>
      <c r="G292" s="202"/>
    </row>
    <row r="293" spans="1:7" s="61" customFormat="1" ht="15" customHeight="1">
      <c r="A293" s="195"/>
      <c r="C293" s="196"/>
      <c r="D293" s="197"/>
      <c r="E293" s="198"/>
      <c r="F293" s="199"/>
      <c r="G293" s="202"/>
    </row>
    <row r="294" spans="1:7" s="61" customFormat="1" ht="15" customHeight="1">
      <c r="A294" s="195"/>
      <c r="C294" s="196"/>
      <c r="D294" s="197"/>
      <c r="E294" s="198"/>
      <c r="F294" s="199"/>
      <c r="G294" s="202"/>
    </row>
    <row r="295" spans="1:7" s="61" customFormat="1" ht="15" customHeight="1">
      <c r="A295" s="195"/>
      <c r="C295" s="196"/>
      <c r="D295" s="197"/>
      <c r="E295" s="198"/>
      <c r="F295" s="199"/>
      <c r="G295" s="202"/>
    </row>
    <row r="296" spans="1:7" s="61" customFormat="1" ht="15" customHeight="1">
      <c r="A296" s="195"/>
      <c r="C296" s="196"/>
      <c r="D296" s="197"/>
      <c r="E296" s="198"/>
      <c r="F296" s="199"/>
      <c r="G296" s="202"/>
    </row>
    <row r="297" spans="1:7" s="61" customFormat="1" ht="15" customHeight="1">
      <c r="A297" s="195"/>
      <c r="C297" s="196"/>
      <c r="D297" s="197"/>
      <c r="E297" s="198"/>
      <c r="F297" s="199"/>
      <c r="G297" s="202"/>
    </row>
    <row r="298" spans="1:7" s="61" customFormat="1" ht="15" customHeight="1">
      <c r="A298" s="195"/>
      <c r="C298" s="196"/>
      <c r="D298" s="197"/>
      <c r="E298" s="198"/>
      <c r="F298" s="199"/>
      <c r="G298" s="202"/>
    </row>
    <row r="299" spans="1:7" s="61" customFormat="1" ht="15" customHeight="1">
      <c r="A299" s="195"/>
      <c r="C299" s="196"/>
      <c r="D299" s="197"/>
      <c r="E299" s="198"/>
      <c r="F299" s="199"/>
      <c r="G299" s="202"/>
    </row>
    <row r="300" spans="1:7" s="61" customFormat="1" ht="15" customHeight="1">
      <c r="A300" s="195"/>
      <c r="C300" s="196"/>
      <c r="D300" s="197"/>
      <c r="E300" s="198"/>
      <c r="F300" s="199"/>
      <c r="G300" s="202"/>
    </row>
    <row r="301" spans="1:7" s="61" customFormat="1" ht="15" customHeight="1">
      <c r="A301" s="195"/>
      <c r="C301" s="196"/>
      <c r="D301" s="197"/>
      <c r="E301" s="198"/>
      <c r="F301" s="199"/>
      <c r="G301" s="202"/>
    </row>
    <row r="302" spans="1:7" s="61" customFormat="1" ht="15" customHeight="1">
      <c r="A302" s="195"/>
      <c r="C302" s="196"/>
      <c r="D302" s="197"/>
      <c r="E302" s="198"/>
      <c r="F302" s="199"/>
      <c r="G302" s="202"/>
    </row>
    <row r="303" spans="1:7" s="61" customFormat="1" ht="15" customHeight="1">
      <c r="A303" s="195"/>
      <c r="C303" s="196"/>
      <c r="D303" s="197"/>
      <c r="E303" s="198"/>
      <c r="F303" s="199"/>
      <c r="G303" s="202"/>
    </row>
    <row r="304" spans="1:7" s="61" customFormat="1" ht="15" customHeight="1">
      <c r="A304" s="195"/>
      <c r="C304" s="196"/>
      <c r="D304" s="197"/>
      <c r="E304" s="198"/>
      <c r="F304" s="199"/>
      <c r="G304" s="202"/>
    </row>
    <row r="305" spans="1:7" s="61" customFormat="1" ht="15" customHeight="1">
      <c r="A305" s="195"/>
      <c r="C305" s="196"/>
      <c r="D305" s="197"/>
      <c r="E305" s="198"/>
      <c r="F305" s="199"/>
      <c r="G305" s="202"/>
    </row>
    <row r="306" spans="1:7" s="61" customFormat="1" ht="15" customHeight="1">
      <c r="A306" s="195"/>
      <c r="C306" s="196"/>
      <c r="D306" s="197"/>
      <c r="E306" s="198"/>
      <c r="F306" s="199"/>
      <c r="G306" s="202"/>
    </row>
    <row r="307" spans="1:7" s="61" customFormat="1" ht="15" customHeight="1">
      <c r="A307" s="195"/>
      <c r="C307" s="196"/>
      <c r="D307" s="197"/>
      <c r="E307" s="198"/>
      <c r="F307" s="199"/>
      <c r="G307" s="202"/>
    </row>
    <row r="308" spans="1:7" s="61" customFormat="1" ht="15" customHeight="1">
      <c r="A308" s="195"/>
      <c r="C308" s="196"/>
      <c r="D308" s="197"/>
      <c r="E308" s="198"/>
      <c r="F308" s="199"/>
      <c r="G308" s="202"/>
    </row>
    <row r="309" spans="1:7" s="61" customFormat="1" ht="15" customHeight="1">
      <c r="A309" s="195"/>
      <c r="C309" s="196"/>
      <c r="D309" s="197"/>
      <c r="E309" s="198"/>
      <c r="F309" s="199"/>
      <c r="G309" s="202"/>
    </row>
    <row r="310" spans="1:7" s="61" customFormat="1" ht="15" customHeight="1">
      <c r="A310" s="195"/>
      <c r="C310" s="196"/>
      <c r="D310" s="197"/>
      <c r="E310" s="198"/>
      <c r="F310" s="199"/>
      <c r="G310" s="202"/>
    </row>
    <row r="311" spans="1:7" s="61" customFormat="1" ht="15" customHeight="1">
      <c r="A311" s="195"/>
      <c r="C311" s="196"/>
      <c r="D311" s="197"/>
      <c r="E311" s="198"/>
      <c r="F311" s="199"/>
      <c r="G311" s="202"/>
    </row>
    <row r="312" spans="1:7" s="61" customFormat="1" ht="15" customHeight="1">
      <c r="A312" s="195"/>
      <c r="C312" s="196"/>
      <c r="D312" s="197"/>
      <c r="E312" s="198"/>
      <c r="F312" s="199"/>
      <c r="G312" s="202"/>
    </row>
    <row r="313" spans="1:7" s="61" customFormat="1" ht="15" customHeight="1">
      <c r="A313" s="195"/>
      <c r="C313" s="196"/>
      <c r="D313" s="197"/>
      <c r="E313" s="198"/>
      <c r="F313" s="199"/>
      <c r="G313" s="202"/>
    </row>
    <row r="314" spans="1:7" s="61" customFormat="1" ht="15" customHeight="1">
      <c r="A314" s="195"/>
      <c r="C314" s="196"/>
      <c r="D314" s="197"/>
      <c r="E314" s="198"/>
      <c r="F314" s="199"/>
      <c r="G314" s="202"/>
    </row>
    <row r="315" spans="1:7" s="61" customFormat="1" ht="15" customHeight="1">
      <c r="A315" s="195"/>
      <c r="C315" s="196"/>
      <c r="D315" s="197"/>
      <c r="E315" s="198"/>
      <c r="F315" s="199"/>
      <c r="G315" s="202"/>
    </row>
    <row r="316" spans="1:7" s="61" customFormat="1" ht="15" customHeight="1">
      <c r="A316" s="195"/>
      <c r="C316" s="196"/>
      <c r="D316" s="197"/>
      <c r="E316" s="198"/>
      <c r="F316" s="199"/>
      <c r="G316" s="202"/>
    </row>
    <row r="317" spans="1:7" s="61" customFormat="1" ht="15" customHeight="1">
      <c r="A317" s="195"/>
      <c r="C317" s="196"/>
      <c r="D317" s="197"/>
      <c r="E317" s="198"/>
      <c r="F317" s="199"/>
      <c r="G317" s="202"/>
    </row>
    <row r="318" spans="1:7" s="61" customFormat="1" ht="15" customHeight="1">
      <c r="A318" s="195"/>
      <c r="C318" s="196"/>
      <c r="D318" s="197"/>
      <c r="E318" s="198"/>
      <c r="F318" s="199"/>
      <c r="G318" s="202"/>
    </row>
    <row r="319" spans="1:7" s="61" customFormat="1" ht="15" customHeight="1">
      <c r="A319" s="195"/>
      <c r="C319" s="196"/>
      <c r="D319" s="197"/>
      <c r="E319" s="198"/>
      <c r="F319" s="199"/>
      <c r="G319" s="202"/>
    </row>
    <row r="320" spans="1:7" s="61" customFormat="1" ht="15" customHeight="1">
      <c r="A320" s="195"/>
      <c r="C320" s="196"/>
      <c r="D320" s="197"/>
      <c r="E320" s="198"/>
      <c r="F320" s="199"/>
      <c r="G320" s="202"/>
    </row>
    <row r="321" spans="1:7" s="61" customFormat="1" ht="15" customHeight="1">
      <c r="A321" s="195"/>
      <c r="C321" s="196"/>
      <c r="D321" s="197"/>
      <c r="E321" s="198"/>
      <c r="F321" s="199"/>
      <c r="G321" s="202"/>
    </row>
    <row r="322" spans="1:7" s="61" customFormat="1" ht="15" customHeight="1">
      <c r="A322" s="195"/>
      <c r="C322" s="196"/>
      <c r="D322" s="197"/>
      <c r="E322" s="198"/>
      <c r="F322" s="199"/>
      <c r="G322" s="202"/>
    </row>
    <row r="323" spans="1:7" s="61" customFormat="1" ht="15" customHeight="1">
      <c r="A323" s="195"/>
      <c r="C323" s="196"/>
      <c r="D323" s="197"/>
      <c r="E323" s="198"/>
      <c r="F323" s="199"/>
      <c r="G323" s="202"/>
    </row>
    <row r="324" spans="1:7" s="61" customFormat="1" ht="15" customHeight="1">
      <c r="A324" s="195"/>
      <c r="C324" s="196"/>
      <c r="D324" s="197"/>
      <c r="E324" s="198"/>
      <c r="F324" s="199"/>
      <c r="G324" s="202"/>
    </row>
    <row r="325" spans="1:7" s="61" customFormat="1" ht="15" customHeight="1">
      <c r="A325" s="195"/>
      <c r="C325" s="196"/>
      <c r="D325" s="197"/>
      <c r="E325" s="198"/>
      <c r="F325" s="199"/>
      <c r="G325" s="202"/>
    </row>
    <row r="326" spans="1:7" s="61" customFormat="1" ht="15" customHeight="1">
      <c r="A326" s="195"/>
      <c r="C326" s="196"/>
      <c r="D326" s="197"/>
      <c r="E326" s="198"/>
      <c r="F326" s="199"/>
      <c r="G326" s="202"/>
    </row>
    <row r="327" spans="1:7" s="61" customFormat="1" ht="15" customHeight="1">
      <c r="A327" s="195"/>
      <c r="C327" s="196"/>
      <c r="D327" s="197"/>
      <c r="E327" s="198"/>
      <c r="F327" s="199"/>
      <c r="G327" s="202"/>
    </row>
    <row r="328" spans="1:7" s="61" customFormat="1" ht="15" customHeight="1">
      <c r="A328" s="195"/>
      <c r="C328" s="196"/>
      <c r="D328" s="197"/>
      <c r="E328" s="198"/>
      <c r="F328" s="199"/>
      <c r="G328" s="202"/>
    </row>
    <row r="329" spans="1:7" s="61" customFormat="1" ht="15" customHeight="1">
      <c r="A329" s="195"/>
      <c r="C329" s="196"/>
      <c r="D329" s="197"/>
      <c r="E329" s="198"/>
      <c r="F329" s="199"/>
      <c r="G329" s="202"/>
    </row>
    <row r="330" spans="1:7" s="61" customFormat="1" ht="15" customHeight="1">
      <c r="A330" s="195"/>
      <c r="C330" s="196"/>
      <c r="D330" s="197"/>
      <c r="E330" s="198"/>
      <c r="F330" s="199"/>
      <c r="G330" s="202"/>
    </row>
    <row r="331" spans="1:7" s="61" customFormat="1" ht="15" customHeight="1">
      <c r="A331" s="195"/>
      <c r="C331" s="196"/>
      <c r="D331" s="197"/>
      <c r="E331" s="198"/>
      <c r="F331" s="199"/>
      <c r="G331" s="202"/>
    </row>
    <row r="332" spans="1:7" s="61" customFormat="1" ht="15" customHeight="1">
      <c r="A332" s="195"/>
      <c r="C332" s="196"/>
      <c r="D332" s="197"/>
      <c r="E332" s="198"/>
      <c r="F332" s="199"/>
      <c r="G332" s="202"/>
    </row>
    <row r="333" spans="1:7" s="61" customFormat="1" ht="15" customHeight="1">
      <c r="A333" s="195"/>
      <c r="C333" s="196"/>
      <c r="D333" s="197"/>
      <c r="E333" s="198"/>
      <c r="F333" s="199"/>
      <c r="G333" s="202"/>
    </row>
    <row r="334" spans="1:7" s="61" customFormat="1" ht="15" customHeight="1">
      <c r="A334" s="195"/>
      <c r="C334" s="196"/>
      <c r="D334" s="197"/>
      <c r="E334" s="198"/>
      <c r="F334" s="199"/>
      <c r="G334" s="202"/>
    </row>
    <row r="335" spans="1:7" s="61" customFormat="1" ht="15" customHeight="1">
      <c r="A335" s="195"/>
      <c r="C335" s="196"/>
      <c r="D335" s="197"/>
      <c r="E335" s="198"/>
      <c r="F335" s="199"/>
      <c r="G335" s="202"/>
    </row>
    <row r="336" spans="1:7" s="61" customFormat="1" ht="15" customHeight="1">
      <c r="A336" s="195"/>
      <c r="C336" s="196"/>
      <c r="D336" s="197"/>
      <c r="E336" s="198"/>
      <c r="F336" s="199"/>
      <c r="G336" s="202"/>
    </row>
    <row r="337" spans="1:7" s="61" customFormat="1" ht="15" customHeight="1">
      <c r="A337" s="195"/>
      <c r="C337" s="196"/>
      <c r="D337" s="197"/>
      <c r="E337" s="198"/>
      <c r="F337" s="199"/>
      <c r="G337" s="202"/>
    </row>
    <row r="338" spans="1:7" s="61" customFormat="1" ht="15" customHeight="1">
      <c r="A338" s="195"/>
      <c r="C338" s="196"/>
      <c r="D338" s="197"/>
      <c r="E338" s="198"/>
      <c r="F338" s="199"/>
      <c r="G338" s="202"/>
    </row>
    <row r="339" spans="1:7" s="61" customFormat="1" ht="15" customHeight="1">
      <c r="A339" s="195"/>
      <c r="C339" s="196"/>
      <c r="D339" s="197"/>
      <c r="E339" s="198"/>
      <c r="F339" s="199"/>
      <c r="G339" s="202"/>
    </row>
    <row r="340" spans="1:7" s="61" customFormat="1" ht="15" customHeight="1">
      <c r="A340" s="195"/>
      <c r="C340" s="196"/>
      <c r="D340" s="197"/>
      <c r="E340" s="198"/>
      <c r="F340" s="199"/>
      <c r="G340" s="202"/>
    </row>
    <row r="341" spans="1:7" s="61" customFormat="1" ht="15" customHeight="1">
      <c r="A341" s="195"/>
      <c r="C341" s="196"/>
      <c r="D341" s="197"/>
      <c r="E341" s="198"/>
      <c r="F341" s="199"/>
      <c r="G341" s="202"/>
    </row>
    <row r="342" spans="1:7" s="61" customFormat="1" ht="15" customHeight="1">
      <c r="A342" s="195"/>
      <c r="C342" s="196"/>
      <c r="D342" s="197"/>
      <c r="E342" s="198"/>
      <c r="F342" s="199"/>
      <c r="G342" s="202"/>
    </row>
    <row r="343" spans="1:7" s="61" customFormat="1" ht="15" customHeight="1">
      <c r="A343" s="195"/>
      <c r="C343" s="196"/>
      <c r="D343" s="197"/>
      <c r="E343" s="198"/>
      <c r="F343" s="199"/>
      <c r="G343" s="202"/>
    </row>
    <row r="344" spans="1:7" s="61" customFormat="1" ht="15" customHeight="1">
      <c r="A344" s="195"/>
      <c r="C344" s="196"/>
      <c r="D344" s="197"/>
      <c r="E344" s="198"/>
      <c r="F344" s="199"/>
      <c r="G344" s="202"/>
    </row>
    <row r="345" spans="1:7" s="61" customFormat="1" ht="15" customHeight="1">
      <c r="A345" s="195"/>
      <c r="C345" s="196"/>
      <c r="D345" s="197"/>
      <c r="E345" s="198"/>
      <c r="F345" s="199"/>
      <c r="G345" s="202"/>
    </row>
    <row r="346" spans="1:7" s="61" customFormat="1" ht="15" customHeight="1">
      <c r="A346" s="195"/>
      <c r="C346" s="196"/>
      <c r="D346" s="197"/>
      <c r="E346" s="198"/>
      <c r="F346" s="199"/>
      <c r="G346" s="202"/>
    </row>
    <row r="347" spans="1:7" s="61" customFormat="1" ht="15" customHeight="1">
      <c r="A347" s="195"/>
      <c r="C347" s="196"/>
      <c r="D347" s="197"/>
      <c r="E347" s="198"/>
      <c r="F347" s="199"/>
      <c r="G347" s="202"/>
    </row>
    <row r="348" spans="1:7" s="61" customFormat="1" ht="15" customHeight="1">
      <c r="A348" s="195"/>
      <c r="C348" s="196"/>
      <c r="D348" s="197"/>
      <c r="E348" s="198"/>
      <c r="F348" s="199"/>
      <c r="G348" s="202"/>
    </row>
    <row r="349" spans="1:7" s="61" customFormat="1" ht="15" customHeight="1">
      <c r="A349" s="195"/>
      <c r="C349" s="196"/>
      <c r="D349" s="197"/>
      <c r="E349" s="198"/>
      <c r="F349" s="199"/>
      <c r="G349" s="202"/>
    </row>
    <row r="350" spans="1:7" s="61" customFormat="1" ht="15" customHeight="1">
      <c r="A350" s="195"/>
      <c r="C350" s="196"/>
      <c r="D350" s="197"/>
      <c r="E350" s="198"/>
      <c r="F350" s="199"/>
      <c r="G350" s="202"/>
    </row>
    <row r="351" spans="1:7" s="61" customFormat="1" ht="15" customHeight="1">
      <c r="A351" s="195"/>
      <c r="C351" s="196"/>
      <c r="D351" s="197"/>
      <c r="E351" s="198"/>
      <c r="F351" s="199"/>
      <c r="G351" s="202"/>
    </row>
    <row r="352" spans="1:7" s="61" customFormat="1" ht="15" customHeight="1">
      <c r="A352" s="195"/>
      <c r="C352" s="196"/>
      <c r="D352" s="197"/>
      <c r="E352" s="198"/>
      <c r="F352" s="199"/>
      <c r="G352" s="202"/>
    </row>
    <row r="353" spans="1:7" s="61" customFormat="1" ht="15" customHeight="1">
      <c r="A353" s="195"/>
      <c r="C353" s="196"/>
      <c r="D353" s="197"/>
      <c r="E353" s="198"/>
      <c r="F353" s="199"/>
      <c r="G353" s="202"/>
    </row>
    <row r="354" spans="1:7" s="61" customFormat="1" ht="15" customHeight="1">
      <c r="A354" s="195"/>
      <c r="C354" s="196"/>
      <c r="D354" s="197"/>
      <c r="E354" s="198"/>
      <c r="F354" s="199"/>
      <c r="G354" s="202"/>
    </row>
    <row r="355" spans="1:7" s="61" customFormat="1" ht="15" customHeight="1">
      <c r="A355" s="195"/>
      <c r="C355" s="196"/>
      <c r="D355" s="197"/>
      <c r="E355" s="198"/>
      <c r="F355" s="199"/>
      <c r="G355" s="202"/>
    </row>
    <row r="356" spans="1:7" s="61" customFormat="1" ht="15" customHeight="1">
      <c r="A356" s="195"/>
      <c r="C356" s="196"/>
      <c r="D356" s="197"/>
      <c r="E356" s="198"/>
      <c r="F356" s="199"/>
      <c r="G356" s="202"/>
    </row>
    <row r="357" spans="1:7" s="61" customFormat="1" ht="15" customHeight="1">
      <c r="A357" s="195"/>
      <c r="C357" s="196"/>
      <c r="D357" s="197"/>
      <c r="E357" s="198"/>
      <c r="F357" s="199"/>
      <c r="G357" s="202"/>
    </row>
    <row r="358" spans="1:7" s="61" customFormat="1" ht="15" customHeight="1">
      <c r="A358" s="195"/>
      <c r="C358" s="196"/>
      <c r="D358" s="197"/>
      <c r="E358" s="198"/>
      <c r="F358" s="199"/>
      <c r="G358" s="202"/>
    </row>
    <row r="359" spans="1:7" s="61" customFormat="1" ht="15" customHeight="1">
      <c r="A359" s="195"/>
      <c r="C359" s="196"/>
      <c r="D359" s="197"/>
      <c r="E359" s="198"/>
      <c r="F359" s="199"/>
      <c r="G359" s="202"/>
    </row>
    <row r="360" spans="1:7" s="61" customFormat="1" ht="15" customHeight="1">
      <c r="A360" s="195"/>
      <c r="C360" s="196"/>
      <c r="D360" s="197"/>
      <c r="E360" s="198"/>
      <c r="F360" s="199"/>
      <c r="G360" s="202"/>
    </row>
    <row r="361" spans="1:7" s="61" customFormat="1" ht="15" customHeight="1">
      <c r="A361" s="195"/>
      <c r="C361" s="196"/>
      <c r="D361" s="197"/>
      <c r="E361" s="198"/>
      <c r="F361" s="199"/>
      <c r="G361" s="202"/>
    </row>
    <row r="362" spans="1:7" s="61" customFormat="1" ht="15" customHeight="1">
      <c r="A362" s="195"/>
      <c r="C362" s="196"/>
      <c r="D362" s="197"/>
      <c r="E362" s="198"/>
      <c r="F362" s="199"/>
      <c r="G362" s="202"/>
    </row>
  </sheetData>
  <mergeCells count="16">
    <mergeCell ref="F4:F5"/>
    <mergeCell ref="A6:B6"/>
    <mergeCell ref="A7:B7"/>
    <mergeCell ref="A8:B8"/>
    <mergeCell ref="A1:C1"/>
    <mergeCell ref="A2:C2"/>
    <mergeCell ref="A3:C3"/>
    <mergeCell ref="A4:B5"/>
    <mergeCell ref="C4:C5"/>
    <mergeCell ref="B23:C23"/>
    <mergeCell ref="B21:G21"/>
    <mergeCell ref="A9:B9"/>
    <mergeCell ref="A10:B10"/>
    <mergeCell ref="A11:B11"/>
    <mergeCell ref="A13:F13"/>
    <mergeCell ref="A14:F14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0"/>
  <sheetViews>
    <sheetView zoomScale="85" zoomScaleNormal="85" workbookViewId="0">
      <pane xSplit="6" ySplit="24" topLeftCell="G25" activePane="bottomRight" state="frozen"/>
      <selection activeCell="A13" sqref="A13"/>
      <selection pane="topRight" activeCell="G13" sqref="G13"/>
      <selection pane="bottomLeft" activeCell="A23" sqref="A23"/>
      <selection pane="bottomRight" activeCell="M30" sqref="M30"/>
    </sheetView>
  </sheetViews>
  <sheetFormatPr defaultColWidth="17.28515625" defaultRowHeight="15" customHeight="1"/>
  <cols>
    <col min="1" max="1" width="4.42578125" style="60" customWidth="1"/>
    <col min="2" max="2" width="18" style="59" customWidth="1"/>
    <col min="3" max="3" width="9" style="63" customWidth="1"/>
    <col min="4" max="4" width="15.28515625" style="64" customWidth="1"/>
    <col min="5" max="5" width="13.42578125" style="110" customWidth="1"/>
    <col min="6" max="6" width="8.5703125" style="70" customWidth="1"/>
    <col min="7" max="7" width="13.140625" style="390" customWidth="1"/>
    <col min="8" max="8" width="9.7109375" style="202" hidden="1" customWidth="1"/>
    <col min="9" max="16384" width="17.28515625" style="59"/>
  </cols>
  <sheetData>
    <row r="1" spans="1:8" ht="15" hidden="1" customHeight="1">
      <c r="A1" s="527" t="s">
        <v>0</v>
      </c>
      <c r="B1" s="519"/>
      <c r="C1" s="519"/>
      <c r="D1" s="60"/>
      <c r="E1" s="108"/>
      <c r="F1" s="113"/>
      <c r="G1" s="179"/>
      <c r="H1" s="209"/>
    </row>
    <row r="2" spans="1:8" ht="23.25" hidden="1" customHeight="1">
      <c r="A2" s="528" t="s">
        <v>2</v>
      </c>
      <c r="B2" s="519"/>
      <c r="C2" s="519"/>
      <c r="D2" s="60"/>
      <c r="E2" s="108"/>
      <c r="F2" s="113"/>
      <c r="G2" s="179"/>
      <c r="H2" s="209"/>
    </row>
    <row r="3" spans="1:8" ht="28.5" hidden="1" customHeight="1">
      <c r="A3" s="529" t="s">
        <v>10</v>
      </c>
      <c r="B3" s="519"/>
      <c r="C3" s="519"/>
      <c r="D3" s="60"/>
      <c r="E3" s="108"/>
      <c r="F3" s="102"/>
    </row>
    <row r="4" spans="1:8" ht="26.25" hidden="1" customHeight="1">
      <c r="A4" s="530" t="s">
        <v>11</v>
      </c>
      <c r="B4" s="519"/>
      <c r="C4" s="531" t="s">
        <v>12</v>
      </c>
      <c r="D4" s="62"/>
      <c r="E4" s="109"/>
      <c r="F4" s="523"/>
    </row>
    <row r="5" spans="1:8" ht="33" hidden="1" customHeight="1">
      <c r="A5" s="519"/>
      <c r="B5" s="519"/>
      <c r="C5" s="532"/>
      <c r="F5" s="524"/>
    </row>
    <row r="6" spans="1:8" ht="36" hidden="1" customHeight="1">
      <c r="A6" s="518" t="s">
        <v>31</v>
      </c>
      <c r="B6" s="519"/>
      <c r="C6" s="391"/>
      <c r="D6" s="65"/>
      <c r="E6" s="111"/>
      <c r="F6" s="103"/>
    </row>
    <row r="7" spans="1:8" ht="30" hidden="1" customHeight="1">
      <c r="A7" s="518" t="s">
        <v>36</v>
      </c>
      <c r="B7" s="519"/>
      <c r="C7" s="391" t="s">
        <v>37</v>
      </c>
      <c r="D7" s="65"/>
      <c r="E7" s="111"/>
      <c r="F7" s="103"/>
    </row>
    <row r="8" spans="1:8" ht="33" hidden="1" customHeight="1">
      <c r="A8" s="518" t="s">
        <v>8</v>
      </c>
      <c r="B8" s="519"/>
      <c r="C8" s="391" t="s">
        <v>40</v>
      </c>
      <c r="D8" s="65"/>
      <c r="E8" s="111"/>
      <c r="F8" s="103"/>
    </row>
    <row r="9" spans="1:8" ht="27.75" hidden="1" customHeight="1">
      <c r="A9" s="518" t="s">
        <v>43</v>
      </c>
      <c r="B9" s="519"/>
      <c r="C9" s="391" t="s">
        <v>44</v>
      </c>
      <c r="D9" s="65"/>
      <c r="E9" s="111"/>
      <c r="F9" s="103"/>
      <c r="G9" s="180"/>
      <c r="H9" s="210"/>
    </row>
    <row r="10" spans="1:8" ht="26.25" hidden="1" customHeight="1">
      <c r="A10" s="522" t="s">
        <v>45</v>
      </c>
      <c r="B10" s="519"/>
      <c r="C10" s="391" t="s">
        <v>54</v>
      </c>
      <c r="D10" s="65"/>
      <c r="E10" s="111"/>
      <c r="F10" s="103"/>
      <c r="G10" s="180"/>
      <c r="H10" s="210"/>
    </row>
    <row r="11" spans="1:8" ht="36" hidden="1" customHeight="1">
      <c r="A11" s="518" t="s">
        <v>75</v>
      </c>
      <c r="B11" s="519"/>
      <c r="C11" s="391" t="s">
        <v>76</v>
      </c>
      <c r="D11" s="65"/>
      <c r="E11" s="111"/>
      <c r="F11" s="103"/>
      <c r="G11" s="180"/>
      <c r="H11" s="210"/>
    </row>
    <row r="12" spans="1:8" ht="33" hidden="1" customHeight="1">
      <c r="A12" s="66"/>
      <c r="B12" s="67"/>
      <c r="C12" s="68"/>
      <c r="D12" s="69"/>
      <c r="E12" s="112"/>
      <c r="F12" s="67"/>
      <c r="G12" s="184"/>
      <c r="H12" s="211"/>
    </row>
    <row r="13" spans="1:8" s="61" customFormat="1" ht="19.5" hidden="1" customHeight="1">
      <c r="A13" s="471" t="s">
        <v>296</v>
      </c>
      <c r="B13" s="471"/>
      <c r="C13" s="471"/>
      <c r="D13" s="471"/>
      <c r="E13" s="471"/>
      <c r="F13" s="471"/>
      <c r="G13" s="210"/>
      <c r="H13" s="210"/>
    </row>
    <row r="14" spans="1:8" s="61" customFormat="1" ht="17.25" hidden="1" customHeight="1">
      <c r="A14" s="472" t="s">
        <v>2</v>
      </c>
      <c r="B14" s="472"/>
      <c r="C14" s="472"/>
      <c r="D14" s="472"/>
      <c r="E14" s="472"/>
      <c r="F14" s="472"/>
      <c r="G14" s="210"/>
      <c r="H14" s="210"/>
    </row>
    <row r="15" spans="1:8" s="104" customFormat="1" ht="24.75" hidden="1" customHeight="1">
      <c r="A15" s="318"/>
      <c r="C15" s="319"/>
      <c r="D15" s="320"/>
      <c r="E15" s="321"/>
      <c r="F15" s="316"/>
      <c r="G15" s="212"/>
      <c r="H15" s="212"/>
    </row>
    <row r="16" spans="1:8" s="105" customFormat="1" ht="20.25" hidden="1" customHeight="1">
      <c r="B16" s="326"/>
      <c r="C16" s="326"/>
      <c r="D16" s="326"/>
      <c r="E16" s="327"/>
      <c r="F16" s="104"/>
      <c r="G16" s="210"/>
      <c r="H16" s="213"/>
    </row>
    <row r="17" spans="1:19" s="61" customFormat="1" ht="12.75" hidden="1" customHeight="1">
      <c r="A17" s="195"/>
      <c r="C17" s="196"/>
      <c r="D17" s="197"/>
      <c r="E17" s="198"/>
      <c r="F17" s="199"/>
      <c r="G17" s="202"/>
      <c r="H17" s="202"/>
    </row>
    <row r="18" spans="1:19" s="251" customFormat="1" ht="15.75" customHeight="1">
      <c r="A18" s="243" t="s">
        <v>0</v>
      </c>
      <c r="B18" s="243"/>
      <c r="C18" s="245"/>
      <c r="D18" s="245"/>
      <c r="E18" s="246"/>
      <c r="F18" s="248" t="s">
        <v>399</v>
      </c>
      <c r="G18" s="248"/>
      <c r="H18" s="248"/>
      <c r="I18" s="246"/>
      <c r="J18" s="247"/>
      <c r="K18" s="248"/>
      <c r="L18" s="249"/>
      <c r="M18" s="250"/>
    </row>
    <row r="19" spans="1:19" s="251" customFormat="1" ht="15.75" customHeight="1">
      <c r="A19" s="332" t="s">
        <v>394</v>
      </c>
      <c r="B19" s="332"/>
      <c r="C19" s="245"/>
      <c r="D19" s="245"/>
      <c r="E19" s="246"/>
      <c r="F19" s="424" t="s">
        <v>491</v>
      </c>
      <c r="G19" s="252"/>
      <c r="H19" s="333"/>
      <c r="I19" s="246"/>
      <c r="J19" s="247"/>
      <c r="K19" s="424"/>
      <c r="L19" s="249"/>
      <c r="M19" s="250"/>
    </row>
    <row r="20" spans="1:19" s="251" customFormat="1" ht="6.75" customHeight="1">
      <c r="A20" s="253"/>
      <c r="B20" s="254"/>
      <c r="C20" s="255"/>
      <c r="D20" s="255"/>
      <c r="E20" s="253"/>
      <c r="F20" s="247"/>
      <c r="G20" s="247"/>
      <c r="H20" s="255"/>
      <c r="I20" s="255"/>
      <c r="J20" s="253"/>
      <c r="K20" s="247"/>
      <c r="L20" s="247"/>
      <c r="M20" s="256"/>
      <c r="N20" s="250"/>
    </row>
    <row r="21" spans="1:19" s="250" customFormat="1" ht="86.25" customHeight="1">
      <c r="A21" s="517" t="s">
        <v>503</v>
      </c>
      <c r="B21" s="517"/>
      <c r="C21" s="517"/>
      <c r="D21" s="517"/>
      <c r="E21" s="517"/>
      <c r="F21" s="517"/>
      <c r="G21" s="517"/>
      <c r="H21" s="517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</row>
    <row r="22" spans="1:19" s="61" customFormat="1" ht="6" customHeight="1">
      <c r="A22" s="195"/>
      <c r="C22" s="196"/>
      <c r="D22" s="197"/>
      <c r="E22" s="198"/>
      <c r="F22" s="199"/>
      <c r="G22" s="210"/>
      <c r="H22" s="210"/>
    </row>
    <row r="23" spans="1:19" ht="37.5" customHeight="1">
      <c r="A23" s="438" t="s">
        <v>1</v>
      </c>
      <c r="B23" s="534" t="s">
        <v>295</v>
      </c>
      <c r="C23" s="535"/>
      <c r="D23" s="435" t="s">
        <v>474</v>
      </c>
      <c r="E23" s="439" t="s">
        <v>473</v>
      </c>
      <c r="F23" s="437" t="s">
        <v>294</v>
      </c>
      <c r="G23" s="222" t="s">
        <v>498</v>
      </c>
      <c r="H23" s="398"/>
    </row>
    <row r="24" spans="1:19" s="122" customFormat="1" ht="40.5" customHeight="1">
      <c r="A24" s="132">
        <v>1</v>
      </c>
      <c r="B24" s="118" t="s">
        <v>287</v>
      </c>
      <c r="C24" s="119" t="s">
        <v>288</v>
      </c>
      <c r="D24" s="120" t="s">
        <v>316</v>
      </c>
      <c r="E24" s="148" t="s">
        <v>305</v>
      </c>
      <c r="F24" s="100" t="s">
        <v>134</v>
      </c>
      <c r="G24" s="432">
        <v>46</v>
      </c>
      <c r="H24" s="214"/>
    </row>
    <row r="25" spans="1:19" s="122" customFormat="1" ht="46.5" customHeight="1">
      <c r="A25" s="147">
        <v>2</v>
      </c>
      <c r="B25" s="118" t="s">
        <v>47</v>
      </c>
      <c r="C25" s="119" t="s">
        <v>298</v>
      </c>
      <c r="D25" s="396" t="s">
        <v>320</v>
      </c>
      <c r="E25" s="397" t="s">
        <v>304</v>
      </c>
      <c r="F25" s="100" t="s">
        <v>30</v>
      </c>
      <c r="G25" s="432">
        <v>45</v>
      </c>
      <c r="H25" s="214"/>
    </row>
    <row r="26" spans="1:19" s="122" customFormat="1" ht="34.5" customHeight="1">
      <c r="A26" s="132">
        <v>3</v>
      </c>
      <c r="B26" s="118" t="s">
        <v>284</v>
      </c>
      <c r="C26" s="119" t="s">
        <v>117</v>
      </c>
      <c r="D26" s="120" t="s">
        <v>320</v>
      </c>
      <c r="E26" s="121" t="s">
        <v>219</v>
      </c>
      <c r="F26" s="124" t="s">
        <v>381</v>
      </c>
      <c r="G26" s="432">
        <v>40</v>
      </c>
      <c r="H26" s="214"/>
    </row>
    <row r="27" spans="1:19" s="122" customFormat="1" ht="34.5" customHeight="1">
      <c r="A27" s="147">
        <v>4</v>
      </c>
      <c r="B27" s="118" t="s">
        <v>324</v>
      </c>
      <c r="C27" s="119" t="s">
        <v>46</v>
      </c>
      <c r="D27" s="120" t="s">
        <v>316</v>
      </c>
      <c r="E27" s="121" t="s">
        <v>306</v>
      </c>
      <c r="F27" s="146" t="s">
        <v>134</v>
      </c>
      <c r="G27" s="432">
        <v>38</v>
      </c>
      <c r="H27" s="214"/>
    </row>
    <row r="28" spans="1:19" s="122" customFormat="1" ht="37.5" customHeight="1">
      <c r="A28" s="132">
        <v>5</v>
      </c>
      <c r="B28" s="125" t="s">
        <v>102</v>
      </c>
      <c r="C28" s="127" t="s">
        <v>103</v>
      </c>
      <c r="D28" s="120" t="s">
        <v>317</v>
      </c>
      <c r="E28" s="121" t="s">
        <v>301</v>
      </c>
      <c r="F28" s="100" t="s">
        <v>32</v>
      </c>
      <c r="G28" s="432">
        <v>38</v>
      </c>
      <c r="H28" s="214"/>
    </row>
    <row r="29" spans="1:19" s="122" customFormat="1" ht="37.5" customHeight="1">
      <c r="A29" s="147">
        <v>6</v>
      </c>
      <c r="B29" s="125" t="s">
        <v>249</v>
      </c>
      <c r="C29" s="127" t="s">
        <v>123</v>
      </c>
      <c r="D29" s="120" t="s">
        <v>312</v>
      </c>
      <c r="E29" s="121" t="s">
        <v>327</v>
      </c>
      <c r="F29" s="100" t="s">
        <v>32</v>
      </c>
      <c r="G29" s="432">
        <v>38</v>
      </c>
      <c r="H29" s="214"/>
    </row>
    <row r="30" spans="1:19" s="122" customFormat="1" ht="37.5" customHeight="1">
      <c r="A30" s="132">
        <v>7</v>
      </c>
      <c r="B30" s="125" t="s">
        <v>299</v>
      </c>
      <c r="C30" s="127" t="s">
        <v>266</v>
      </c>
      <c r="D30" s="120" t="s">
        <v>320</v>
      </c>
      <c r="E30" s="121" t="s">
        <v>304</v>
      </c>
      <c r="F30" s="100" t="s">
        <v>32</v>
      </c>
      <c r="G30" s="432">
        <v>36</v>
      </c>
      <c r="H30" s="214"/>
    </row>
    <row r="31" spans="1:19" s="122" customFormat="1" ht="37.5" customHeight="1">
      <c r="A31" s="147">
        <v>8</v>
      </c>
      <c r="B31" s="125" t="s">
        <v>246</v>
      </c>
      <c r="C31" s="127" t="s">
        <v>247</v>
      </c>
      <c r="D31" s="120" t="s">
        <v>315</v>
      </c>
      <c r="E31" s="121" t="s">
        <v>303</v>
      </c>
      <c r="F31" s="100" t="s">
        <v>134</v>
      </c>
      <c r="G31" s="432">
        <v>36</v>
      </c>
      <c r="H31" s="214"/>
    </row>
    <row r="32" spans="1:19" s="122" customFormat="1" ht="37.5" customHeight="1">
      <c r="A32" s="132">
        <v>9</v>
      </c>
      <c r="B32" s="125" t="s">
        <v>282</v>
      </c>
      <c r="C32" s="127" t="s">
        <v>285</v>
      </c>
      <c r="D32" s="120" t="s">
        <v>320</v>
      </c>
      <c r="E32" s="121" t="s">
        <v>219</v>
      </c>
      <c r="F32" s="100" t="s">
        <v>381</v>
      </c>
      <c r="G32" s="432">
        <v>35</v>
      </c>
      <c r="H32" s="214"/>
    </row>
    <row r="33" spans="1:8" s="122" customFormat="1" ht="37.5" customHeight="1">
      <c r="A33" s="147">
        <v>10</v>
      </c>
      <c r="B33" s="125" t="s">
        <v>98</v>
      </c>
      <c r="C33" s="127" t="s">
        <v>99</v>
      </c>
      <c r="D33" s="120" t="s">
        <v>317</v>
      </c>
      <c r="E33" s="121" t="s">
        <v>301</v>
      </c>
      <c r="F33" s="100" t="s">
        <v>32</v>
      </c>
      <c r="G33" s="432">
        <v>35</v>
      </c>
      <c r="H33" s="214"/>
    </row>
    <row r="34" spans="1:8" s="61" customFormat="1" ht="15" customHeight="1">
      <c r="A34" s="195"/>
      <c r="C34" s="196"/>
      <c r="D34" s="197"/>
      <c r="E34" s="198"/>
      <c r="F34" s="199"/>
      <c r="G34" s="202"/>
      <c r="H34" s="202"/>
    </row>
    <row r="35" spans="1:8" s="61" customFormat="1" ht="15" customHeight="1">
      <c r="A35" s="195"/>
      <c r="C35" s="196"/>
      <c r="D35" s="197"/>
      <c r="E35" s="198"/>
      <c r="F35" s="199"/>
      <c r="G35" s="202"/>
      <c r="H35" s="202"/>
    </row>
    <row r="36" spans="1:8" s="61" customFormat="1" ht="15" customHeight="1">
      <c r="A36" s="195"/>
      <c r="C36" s="196"/>
      <c r="D36" s="197"/>
      <c r="E36" s="198"/>
      <c r="F36" s="199"/>
      <c r="G36" s="202"/>
      <c r="H36" s="202"/>
    </row>
    <row r="37" spans="1:8" s="61" customFormat="1" ht="15" customHeight="1">
      <c r="A37" s="195"/>
      <c r="C37" s="196"/>
      <c r="D37" s="197"/>
      <c r="E37" s="198"/>
      <c r="F37" s="199"/>
      <c r="G37" s="202"/>
      <c r="H37" s="202"/>
    </row>
    <row r="38" spans="1:8" s="61" customFormat="1" ht="15" customHeight="1">
      <c r="A38" s="195"/>
      <c r="C38" s="196"/>
      <c r="D38" s="197"/>
      <c r="E38" s="198"/>
      <c r="F38" s="199"/>
      <c r="G38" s="202"/>
      <c r="H38" s="202"/>
    </row>
    <row r="39" spans="1:8" s="61" customFormat="1" ht="15" customHeight="1">
      <c r="A39" s="195"/>
      <c r="C39" s="196"/>
      <c r="D39" s="197"/>
      <c r="E39" s="198"/>
      <c r="F39" s="199"/>
      <c r="G39" s="202"/>
      <c r="H39" s="202"/>
    </row>
    <row r="40" spans="1:8" s="61" customFormat="1" ht="15" customHeight="1">
      <c r="A40" s="195"/>
      <c r="C40" s="196"/>
      <c r="D40" s="197"/>
      <c r="E40" s="198"/>
      <c r="F40" s="199"/>
      <c r="G40" s="202"/>
      <c r="H40" s="202"/>
    </row>
    <row r="41" spans="1:8" s="61" customFormat="1" ht="15" customHeight="1">
      <c r="A41" s="195"/>
      <c r="C41" s="196"/>
      <c r="D41" s="197"/>
      <c r="E41" s="198"/>
      <c r="F41" s="199"/>
      <c r="G41" s="202"/>
      <c r="H41" s="202"/>
    </row>
    <row r="42" spans="1:8" s="61" customFormat="1" ht="15" customHeight="1">
      <c r="A42" s="195"/>
      <c r="C42" s="196"/>
      <c r="D42" s="197"/>
      <c r="E42" s="198"/>
      <c r="F42" s="199"/>
      <c r="G42" s="202"/>
      <c r="H42" s="202"/>
    </row>
    <row r="43" spans="1:8" s="61" customFormat="1" ht="15" customHeight="1">
      <c r="A43" s="195"/>
      <c r="C43" s="196"/>
      <c r="D43" s="197"/>
      <c r="E43" s="198"/>
      <c r="F43" s="199"/>
      <c r="G43" s="202"/>
      <c r="H43" s="202"/>
    </row>
    <row r="44" spans="1:8" s="61" customFormat="1" ht="15" customHeight="1">
      <c r="A44" s="195"/>
      <c r="C44" s="196"/>
      <c r="D44" s="197"/>
      <c r="E44" s="198"/>
      <c r="F44" s="199"/>
      <c r="G44" s="202"/>
      <c r="H44" s="202"/>
    </row>
    <row r="45" spans="1:8" s="61" customFormat="1" ht="15" customHeight="1">
      <c r="A45" s="195"/>
      <c r="C45" s="196"/>
      <c r="D45" s="197"/>
      <c r="E45" s="198"/>
      <c r="F45" s="199"/>
      <c r="G45" s="202"/>
      <c r="H45" s="202"/>
    </row>
    <row r="46" spans="1:8" s="61" customFormat="1" ht="15" customHeight="1">
      <c r="A46" s="195"/>
      <c r="C46" s="196"/>
      <c r="D46" s="197"/>
      <c r="E46" s="198"/>
      <c r="F46" s="199"/>
      <c r="G46" s="202"/>
      <c r="H46" s="202"/>
    </row>
    <row r="47" spans="1:8" s="61" customFormat="1" ht="15" customHeight="1">
      <c r="A47" s="195"/>
      <c r="C47" s="196"/>
      <c r="D47" s="197"/>
      <c r="E47" s="198"/>
      <c r="F47" s="199"/>
      <c r="G47" s="202"/>
      <c r="H47" s="202"/>
    </row>
    <row r="48" spans="1:8" s="61" customFormat="1" ht="15" customHeight="1">
      <c r="A48" s="195"/>
      <c r="C48" s="196"/>
      <c r="D48" s="197"/>
      <c r="E48" s="198"/>
      <c r="F48" s="199"/>
      <c r="G48" s="202"/>
      <c r="H48" s="202"/>
    </row>
    <row r="49" spans="1:8" s="61" customFormat="1" ht="15" customHeight="1">
      <c r="A49" s="195"/>
      <c r="C49" s="196"/>
      <c r="D49" s="197"/>
      <c r="E49" s="198"/>
      <c r="F49" s="199"/>
      <c r="G49" s="202"/>
      <c r="H49" s="202"/>
    </row>
    <row r="50" spans="1:8" s="61" customFormat="1" ht="15" customHeight="1">
      <c r="A50" s="195"/>
      <c r="C50" s="196"/>
      <c r="D50" s="197"/>
      <c r="E50" s="198"/>
      <c r="F50" s="199"/>
      <c r="G50" s="202"/>
      <c r="H50" s="202"/>
    </row>
    <row r="51" spans="1:8" s="61" customFormat="1" ht="15" customHeight="1">
      <c r="A51" s="195"/>
      <c r="C51" s="196"/>
      <c r="D51" s="197"/>
      <c r="E51" s="198"/>
      <c r="F51" s="199"/>
      <c r="G51" s="202"/>
      <c r="H51" s="202"/>
    </row>
    <row r="52" spans="1:8" s="61" customFormat="1" ht="15" customHeight="1">
      <c r="A52" s="195"/>
      <c r="C52" s="196"/>
      <c r="D52" s="197"/>
      <c r="E52" s="198"/>
      <c r="F52" s="199"/>
      <c r="G52" s="202"/>
      <c r="H52" s="202"/>
    </row>
    <row r="53" spans="1:8" s="61" customFormat="1" ht="15" customHeight="1">
      <c r="A53" s="195"/>
      <c r="C53" s="196"/>
      <c r="D53" s="197"/>
      <c r="E53" s="198"/>
      <c r="F53" s="199"/>
      <c r="G53" s="202"/>
      <c r="H53" s="202"/>
    </row>
    <row r="54" spans="1:8" s="61" customFormat="1" ht="15" customHeight="1">
      <c r="A54" s="195"/>
      <c r="C54" s="196"/>
      <c r="D54" s="197"/>
      <c r="E54" s="198"/>
      <c r="F54" s="199"/>
      <c r="G54" s="202"/>
      <c r="H54" s="202"/>
    </row>
    <row r="55" spans="1:8" s="61" customFormat="1" ht="15" customHeight="1">
      <c r="A55" s="195"/>
      <c r="C55" s="196"/>
      <c r="D55" s="197"/>
      <c r="E55" s="198"/>
      <c r="F55" s="199"/>
      <c r="G55" s="202"/>
      <c r="H55" s="202"/>
    </row>
    <row r="56" spans="1:8" s="61" customFormat="1" ht="15" customHeight="1">
      <c r="A56" s="195"/>
      <c r="C56" s="196"/>
      <c r="D56" s="197"/>
      <c r="E56" s="198"/>
      <c r="F56" s="199"/>
      <c r="G56" s="202"/>
      <c r="H56" s="202"/>
    </row>
    <row r="57" spans="1:8" s="61" customFormat="1" ht="15" customHeight="1">
      <c r="A57" s="195"/>
      <c r="C57" s="196"/>
      <c r="D57" s="197"/>
      <c r="E57" s="198"/>
      <c r="F57" s="199"/>
      <c r="G57" s="202"/>
      <c r="H57" s="202"/>
    </row>
    <row r="58" spans="1:8" s="61" customFormat="1" ht="15" customHeight="1">
      <c r="A58" s="195"/>
      <c r="C58" s="196"/>
      <c r="D58" s="197"/>
      <c r="E58" s="198"/>
      <c r="F58" s="199"/>
      <c r="G58" s="202"/>
      <c r="H58" s="202"/>
    </row>
    <row r="59" spans="1:8" s="61" customFormat="1" ht="15" customHeight="1">
      <c r="A59" s="195"/>
      <c r="C59" s="196"/>
      <c r="D59" s="197"/>
      <c r="E59" s="198"/>
      <c r="F59" s="199"/>
      <c r="G59" s="202"/>
      <c r="H59" s="202"/>
    </row>
    <row r="60" spans="1:8" s="61" customFormat="1" ht="15" customHeight="1">
      <c r="A60" s="195"/>
      <c r="C60" s="196"/>
      <c r="D60" s="197"/>
      <c r="E60" s="198"/>
      <c r="F60" s="199"/>
      <c r="G60" s="202"/>
      <c r="H60" s="202"/>
    </row>
    <row r="61" spans="1:8" s="61" customFormat="1" ht="15" customHeight="1">
      <c r="A61" s="195"/>
      <c r="C61" s="196"/>
      <c r="D61" s="197"/>
      <c r="E61" s="198"/>
      <c r="F61" s="199"/>
      <c r="G61" s="202"/>
      <c r="H61" s="202"/>
    </row>
    <row r="62" spans="1:8" s="61" customFormat="1" ht="15" customHeight="1">
      <c r="A62" s="195"/>
      <c r="C62" s="196"/>
      <c r="D62" s="197"/>
      <c r="E62" s="198"/>
      <c r="F62" s="199"/>
      <c r="G62" s="202"/>
      <c r="H62" s="202"/>
    </row>
    <row r="63" spans="1:8" s="61" customFormat="1" ht="15" customHeight="1">
      <c r="A63" s="195"/>
      <c r="C63" s="196"/>
      <c r="D63" s="197"/>
      <c r="E63" s="198"/>
      <c r="F63" s="199"/>
      <c r="G63" s="202"/>
      <c r="H63" s="202"/>
    </row>
    <row r="64" spans="1:8" s="61" customFormat="1" ht="15" customHeight="1">
      <c r="A64" s="195"/>
      <c r="C64" s="196"/>
      <c r="D64" s="197"/>
      <c r="E64" s="198"/>
      <c r="F64" s="199"/>
      <c r="G64" s="202"/>
      <c r="H64" s="202"/>
    </row>
    <row r="65" spans="1:8" s="61" customFormat="1" ht="15" customHeight="1">
      <c r="A65" s="195"/>
      <c r="C65" s="196"/>
      <c r="D65" s="197"/>
      <c r="E65" s="198"/>
      <c r="F65" s="199"/>
      <c r="G65" s="202"/>
      <c r="H65" s="202"/>
    </row>
    <row r="66" spans="1:8" s="61" customFormat="1" ht="15" customHeight="1">
      <c r="A66" s="195"/>
      <c r="C66" s="196"/>
      <c r="D66" s="197"/>
      <c r="E66" s="198"/>
      <c r="F66" s="199"/>
      <c r="G66" s="202"/>
      <c r="H66" s="202"/>
    </row>
    <row r="67" spans="1:8" s="61" customFormat="1" ht="15" customHeight="1">
      <c r="A67" s="195"/>
      <c r="C67" s="196"/>
      <c r="D67" s="197"/>
      <c r="E67" s="198"/>
      <c r="F67" s="199"/>
      <c r="G67" s="202"/>
      <c r="H67" s="202"/>
    </row>
    <row r="68" spans="1:8" s="61" customFormat="1" ht="15" customHeight="1">
      <c r="A68" s="195"/>
      <c r="C68" s="196"/>
      <c r="D68" s="197"/>
      <c r="E68" s="198"/>
      <c r="F68" s="199"/>
      <c r="G68" s="202"/>
      <c r="H68" s="202"/>
    </row>
    <row r="69" spans="1:8" s="61" customFormat="1" ht="15" customHeight="1">
      <c r="A69" s="195"/>
      <c r="C69" s="196"/>
      <c r="D69" s="197"/>
      <c r="E69" s="198"/>
      <c r="F69" s="199"/>
      <c r="G69" s="202"/>
      <c r="H69" s="202"/>
    </row>
    <row r="70" spans="1:8" s="61" customFormat="1" ht="15" customHeight="1">
      <c r="A70" s="195"/>
      <c r="C70" s="196"/>
      <c r="D70" s="197"/>
      <c r="E70" s="198"/>
      <c r="F70" s="199"/>
      <c r="G70" s="202"/>
      <c r="H70" s="202"/>
    </row>
    <row r="71" spans="1:8" s="61" customFormat="1" ht="15" customHeight="1">
      <c r="A71" s="195"/>
      <c r="C71" s="196"/>
      <c r="D71" s="197"/>
      <c r="E71" s="198"/>
      <c r="F71" s="199"/>
      <c r="G71" s="202"/>
      <c r="H71" s="202"/>
    </row>
    <row r="72" spans="1:8" s="61" customFormat="1" ht="15" customHeight="1">
      <c r="A72" s="195"/>
      <c r="C72" s="196"/>
      <c r="D72" s="197"/>
      <c r="E72" s="198"/>
      <c r="F72" s="199"/>
      <c r="G72" s="202"/>
      <c r="H72" s="202"/>
    </row>
    <row r="73" spans="1:8" s="61" customFormat="1" ht="15" customHeight="1">
      <c r="A73" s="195"/>
      <c r="C73" s="196"/>
      <c r="D73" s="197"/>
      <c r="E73" s="198"/>
      <c r="F73" s="199"/>
      <c r="G73" s="202"/>
      <c r="H73" s="202"/>
    </row>
    <row r="74" spans="1:8" s="61" customFormat="1" ht="15" customHeight="1">
      <c r="A74" s="195"/>
      <c r="C74" s="196"/>
      <c r="D74" s="197"/>
      <c r="E74" s="198"/>
      <c r="F74" s="199"/>
      <c r="G74" s="202"/>
      <c r="H74" s="202"/>
    </row>
    <row r="75" spans="1:8" s="61" customFormat="1" ht="15" customHeight="1">
      <c r="A75" s="195"/>
      <c r="C75" s="196"/>
      <c r="D75" s="197"/>
      <c r="E75" s="198"/>
      <c r="F75" s="199"/>
      <c r="G75" s="202"/>
      <c r="H75" s="202"/>
    </row>
    <row r="76" spans="1:8" s="61" customFormat="1" ht="15" customHeight="1">
      <c r="A76" s="195"/>
      <c r="C76" s="196"/>
      <c r="D76" s="197"/>
      <c r="E76" s="198"/>
      <c r="F76" s="199"/>
      <c r="G76" s="202"/>
      <c r="H76" s="202"/>
    </row>
    <row r="77" spans="1:8" s="61" customFormat="1" ht="15" customHeight="1">
      <c r="A77" s="195"/>
      <c r="C77" s="196"/>
      <c r="D77" s="197"/>
      <c r="E77" s="198"/>
      <c r="F77" s="199"/>
      <c r="G77" s="202"/>
      <c r="H77" s="202"/>
    </row>
    <row r="78" spans="1:8" s="61" customFormat="1" ht="15" customHeight="1">
      <c r="A78" s="195"/>
      <c r="C78" s="196"/>
      <c r="D78" s="197"/>
      <c r="E78" s="198"/>
      <c r="F78" s="199"/>
      <c r="G78" s="202"/>
      <c r="H78" s="202"/>
    </row>
    <row r="79" spans="1:8" s="61" customFormat="1" ht="15" customHeight="1">
      <c r="A79" s="195"/>
      <c r="C79" s="196"/>
      <c r="D79" s="197"/>
      <c r="E79" s="198"/>
      <c r="F79" s="199"/>
      <c r="G79" s="202"/>
      <c r="H79" s="202"/>
    </row>
    <row r="80" spans="1:8" s="61" customFormat="1" ht="15" customHeight="1">
      <c r="A80" s="195"/>
      <c r="C80" s="196"/>
      <c r="D80" s="197"/>
      <c r="E80" s="198"/>
      <c r="F80" s="199"/>
      <c r="G80" s="202"/>
      <c r="H80" s="202"/>
    </row>
    <row r="81" spans="1:8" s="61" customFormat="1" ht="15" customHeight="1">
      <c r="A81" s="195"/>
      <c r="C81" s="196"/>
      <c r="D81" s="197"/>
      <c r="E81" s="198"/>
      <c r="F81" s="199"/>
      <c r="G81" s="202"/>
      <c r="H81" s="202"/>
    </row>
    <row r="82" spans="1:8" s="61" customFormat="1" ht="15" customHeight="1">
      <c r="A82" s="195"/>
      <c r="C82" s="196"/>
      <c r="D82" s="197"/>
      <c r="E82" s="198"/>
      <c r="F82" s="199"/>
      <c r="G82" s="202"/>
      <c r="H82" s="202"/>
    </row>
    <row r="83" spans="1:8" s="61" customFormat="1" ht="15" customHeight="1">
      <c r="A83" s="195"/>
      <c r="C83" s="196"/>
      <c r="D83" s="197"/>
      <c r="E83" s="198"/>
      <c r="F83" s="199"/>
      <c r="G83" s="202"/>
      <c r="H83" s="202"/>
    </row>
    <row r="84" spans="1:8" s="61" customFormat="1" ht="15" customHeight="1">
      <c r="A84" s="195"/>
      <c r="C84" s="196"/>
      <c r="D84" s="197"/>
      <c r="E84" s="198"/>
      <c r="F84" s="199"/>
      <c r="G84" s="202"/>
      <c r="H84" s="202"/>
    </row>
    <row r="85" spans="1:8" s="61" customFormat="1" ht="15" customHeight="1">
      <c r="A85" s="195"/>
      <c r="C85" s="196"/>
      <c r="D85" s="197"/>
      <c r="E85" s="198"/>
      <c r="F85" s="199"/>
      <c r="G85" s="202"/>
      <c r="H85" s="202"/>
    </row>
    <row r="86" spans="1:8" s="61" customFormat="1" ht="15" customHeight="1">
      <c r="A86" s="195"/>
      <c r="C86" s="196"/>
      <c r="D86" s="197"/>
      <c r="E86" s="198"/>
      <c r="F86" s="199"/>
      <c r="G86" s="202"/>
      <c r="H86" s="202"/>
    </row>
    <row r="87" spans="1:8" s="61" customFormat="1" ht="15" customHeight="1">
      <c r="A87" s="195"/>
      <c r="C87" s="196"/>
      <c r="D87" s="197"/>
      <c r="E87" s="198"/>
      <c r="F87" s="199"/>
      <c r="G87" s="202"/>
      <c r="H87" s="202"/>
    </row>
    <row r="88" spans="1:8" s="61" customFormat="1" ht="15" customHeight="1">
      <c r="A88" s="195"/>
      <c r="C88" s="196"/>
      <c r="D88" s="197"/>
      <c r="E88" s="198"/>
      <c r="F88" s="199"/>
      <c r="G88" s="202"/>
      <c r="H88" s="202"/>
    </row>
    <row r="89" spans="1:8" s="61" customFormat="1" ht="15" customHeight="1">
      <c r="A89" s="195"/>
      <c r="C89" s="196"/>
      <c r="D89" s="197"/>
      <c r="E89" s="198"/>
      <c r="F89" s="199"/>
      <c r="G89" s="202"/>
      <c r="H89" s="202"/>
    </row>
    <row r="90" spans="1:8" s="61" customFormat="1" ht="15" customHeight="1">
      <c r="A90" s="195"/>
      <c r="C90" s="196"/>
      <c r="D90" s="197"/>
      <c r="E90" s="198"/>
      <c r="F90" s="199"/>
      <c r="G90" s="202"/>
      <c r="H90" s="202"/>
    </row>
    <row r="91" spans="1:8" s="61" customFormat="1" ht="15" customHeight="1">
      <c r="A91" s="195"/>
      <c r="C91" s="196"/>
      <c r="D91" s="197"/>
      <c r="E91" s="198"/>
      <c r="F91" s="199"/>
      <c r="G91" s="202"/>
      <c r="H91" s="202"/>
    </row>
    <row r="92" spans="1:8" s="61" customFormat="1" ht="15" customHeight="1">
      <c r="A92" s="195"/>
      <c r="C92" s="196"/>
      <c r="D92" s="197"/>
      <c r="E92" s="198"/>
      <c r="F92" s="199"/>
      <c r="G92" s="202"/>
      <c r="H92" s="202"/>
    </row>
    <row r="93" spans="1:8" s="61" customFormat="1" ht="15" customHeight="1">
      <c r="A93" s="195"/>
      <c r="C93" s="196"/>
      <c r="D93" s="197"/>
      <c r="E93" s="198"/>
      <c r="F93" s="199"/>
      <c r="G93" s="202"/>
      <c r="H93" s="202"/>
    </row>
    <row r="94" spans="1:8" s="61" customFormat="1" ht="15" customHeight="1">
      <c r="A94" s="195"/>
      <c r="C94" s="196"/>
      <c r="D94" s="197"/>
      <c r="E94" s="198"/>
      <c r="F94" s="199"/>
      <c r="G94" s="202"/>
      <c r="H94" s="202"/>
    </row>
    <row r="95" spans="1:8" s="61" customFormat="1" ht="15" customHeight="1">
      <c r="A95" s="195"/>
      <c r="C95" s="196"/>
      <c r="D95" s="197"/>
      <c r="E95" s="198"/>
      <c r="F95" s="199"/>
      <c r="G95" s="202"/>
      <c r="H95" s="202"/>
    </row>
    <row r="96" spans="1:8" s="61" customFormat="1" ht="15" customHeight="1">
      <c r="A96" s="195"/>
      <c r="C96" s="196"/>
      <c r="D96" s="197"/>
      <c r="E96" s="198"/>
      <c r="F96" s="199"/>
      <c r="G96" s="202"/>
      <c r="H96" s="202"/>
    </row>
    <row r="97" spans="1:8" s="61" customFormat="1" ht="15" customHeight="1">
      <c r="A97" s="195"/>
      <c r="C97" s="196"/>
      <c r="D97" s="197"/>
      <c r="E97" s="198"/>
      <c r="F97" s="199"/>
      <c r="G97" s="202"/>
      <c r="H97" s="202"/>
    </row>
    <row r="98" spans="1:8" s="61" customFormat="1" ht="15" customHeight="1">
      <c r="A98" s="195"/>
      <c r="C98" s="196"/>
      <c r="D98" s="197"/>
      <c r="E98" s="198"/>
      <c r="F98" s="199"/>
      <c r="G98" s="202"/>
      <c r="H98" s="202"/>
    </row>
    <row r="99" spans="1:8" s="61" customFormat="1" ht="15" customHeight="1">
      <c r="A99" s="195"/>
      <c r="C99" s="196"/>
      <c r="D99" s="197"/>
      <c r="E99" s="198"/>
      <c r="F99" s="199"/>
      <c r="G99" s="202"/>
      <c r="H99" s="202"/>
    </row>
    <row r="100" spans="1:8" s="61" customFormat="1" ht="15" customHeight="1">
      <c r="A100" s="195"/>
      <c r="C100" s="196"/>
      <c r="D100" s="197"/>
      <c r="E100" s="198"/>
      <c r="F100" s="199"/>
      <c r="G100" s="202"/>
      <c r="H100" s="202"/>
    </row>
    <row r="101" spans="1:8" s="61" customFormat="1" ht="15" customHeight="1">
      <c r="A101" s="195"/>
      <c r="C101" s="196"/>
      <c r="D101" s="197"/>
      <c r="E101" s="198"/>
      <c r="F101" s="199"/>
      <c r="G101" s="202"/>
      <c r="H101" s="202"/>
    </row>
    <row r="102" spans="1:8" s="61" customFormat="1" ht="15" customHeight="1">
      <c r="A102" s="195"/>
      <c r="C102" s="196"/>
      <c r="D102" s="197"/>
      <c r="E102" s="198"/>
      <c r="F102" s="199"/>
      <c r="G102" s="202"/>
      <c r="H102" s="202"/>
    </row>
    <row r="103" spans="1:8" s="61" customFormat="1" ht="15" customHeight="1">
      <c r="A103" s="195"/>
      <c r="C103" s="196"/>
      <c r="D103" s="197"/>
      <c r="E103" s="198"/>
      <c r="F103" s="199"/>
      <c r="G103" s="202"/>
      <c r="H103" s="202"/>
    </row>
    <row r="104" spans="1:8" s="61" customFormat="1" ht="15" customHeight="1">
      <c r="A104" s="195"/>
      <c r="C104" s="196"/>
      <c r="D104" s="197"/>
      <c r="E104" s="198"/>
      <c r="F104" s="199"/>
      <c r="G104" s="202"/>
      <c r="H104" s="202"/>
    </row>
    <row r="105" spans="1:8" s="61" customFormat="1" ht="15" customHeight="1">
      <c r="A105" s="195"/>
      <c r="C105" s="196"/>
      <c r="D105" s="197"/>
      <c r="E105" s="198"/>
      <c r="F105" s="199"/>
      <c r="G105" s="202"/>
      <c r="H105" s="202"/>
    </row>
    <row r="106" spans="1:8" s="61" customFormat="1" ht="15" customHeight="1">
      <c r="A106" s="195"/>
      <c r="C106" s="196"/>
      <c r="D106" s="197"/>
      <c r="E106" s="198"/>
      <c r="F106" s="199"/>
      <c r="G106" s="202"/>
      <c r="H106" s="202"/>
    </row>
    <row r="107" spans="1:8" s="61" customFormat="1" ht="15" customHeight="1">
      <c r="A107" s="195"/>
      <c r="C107" s="196"/>
      <c r="D107" s="197"/>
      <c r="E107" s="198"/>
      <c r="F107" s="199"/>
      <c r="G107" s="202"/>
      <c r="H107" s="202"/>
    </row>
    <row r="108" spans="1:8" s="61" customFormat="1" ht="15" customHeight="1">
      <c r="A108" s="195"/>
      <c r="C108" s="196"/>
      <c r="D108" s="197"/>
      <c r="E108" s="198"/>
      <c r="F108" s="199"/>
      <c r="G108" s="202"/>
      <c r="H108" s="202"/>
    </row>
    <row r="109" spans="1:8" s="61" customFormat="1" ht="15" customHeight="1">
      <c r="A109" s="195"/>
      <c r="C109" s="196"/>
      <c r="D109" s="197"/>
      <c r="E109" s="198"/>
      <c r="F109" s="199"/>
      <c r="G109" s="202"/>
      <c r="H109" s="202"/>
    </row>
    <row r="110" spans="1:8" s="61" customFormat="1" ht="15" customHeight="1">
      <c r="A110" s="195"/>
      <c r="C110" s="196"/>
      <c r="D110" s="197"/>
      <c r="E110" s="198"/>
      <c r="F110" s="199"/>
      <c r="G110" s="202"/>
      <c r="H110" s="202"/>
    </row>
    <row r="111" spans="1:8" s="61" customFormat="1" ht="15" customHeight="1">
      <c r="A111" s="195"/>
      <c r="C111" s="196"/>
      <c r="D111" s="197"/>
      <c r="E111" s="198"/>
      <c r="F111" s="199"/>
      <c r="G111" s="202"/>
      <c r="H111" s="202"/>
    </row>
    <row r="112" spans="1:8" s="61" customFormat="1" ht="15" customHeight="1">
      <c r="A112" s="195"/>
      <c r="C112" s="196"/>
      <c r="D112" s="197"/>
      <c r="E112" s="198"/>
      <c r="F112" s="199"/>
      <c r="G112" s="202"/>
      <c r="H112" s="202"/>
    </row>
    <row r="113" spans="1:8" s="61" customFormat="1" ht="15" customHeight="1">
      <c r="A113" s="195"/>
      <c r="C113" s="196"/>
      <c r="D113" s="197"/>
      <c r="E113" s="198"/>
      <c r="F113" s="199"/>
      <c r="G113" s="202"/>
      <c r="H113" s="202"/>
    </row>
    <row r="114" spans="1:8" s="61" customFormat="1" ht="15" customHeight="1">
      <c r="A114" s="195"/>
      <c r="C114" s="196"/>
      <c r="D114" s="197"/>
      <c r="E114" s="198"/>
      <c r="F114" s="199"/>
      <c r="G114" s="202"/>
      <c r="H114" s="202"/>
    </row>
    <row r="115" spans="1:8" s="61" customFormat="1" ht="15" customHeight="1">
      <c r="A115" s="195"/>
      <c r="C115" s="196"/>
      <c r="D115" s="197"/>
      <c r="E115" s="198"/>
      <c r="F115" s="199"/>
      <c r="G115" s="202"/>
      <c r="H115" s="202"/>
    </row>
    <row r="116" spans="1:8" s="61" customFormat="1" ht="15" customHeight="1">
      <c r="A116" s="195"/>
      <c r="C116" s="196"/>
      <c r="D116" s="197"/>
      <c r="E116" s="198"/>
      <c r="F116" s="199"/>
      <c r="G116" s="202"/>
      <c r="H116" s="202"/>
    </row>
    <row r="117" spans="1:8" s="61" customFormat="1" ht="15" customHeight="1">
      <c r="A117" s="195"/>
      <c r="C117" s="196"/>
      <c r="D117" s="197"/>
      <c r="E117" s="198"/>
      <c r="F117" s="199"/>
      <c r="G117" s="202"/>
      <c r="H117" s="202"/>
    </row>
    <row r="118" spans="1:8" s="61" customFormat="1" ht="15" customHeight="1">
      <c r="A118" s="195"/>
      <c r="C118" s="196"/>
      <c r="D118" s="197"/>
      <c r="E118" s="198"/>
      <c r="F118" s="199"/>
      <c r="G118" s="202"/>
      <c r="H118" s="202"/>
    </row>
    <row r="119" spans="1:8" s="61" customFormat="1" ht="15" customHeight="1">
      <c r="A119" s="195"/>
      <c r="C119" s="196"/>
      <c r="D119" s="197"/>
      <c r="E119" s="198"/>
      <c r="F119" s="199"/>
      <c r="G119" s="202"/>
      <c r="H119" s="202"/>
    </row>
    <row r="120" spans="1:8" s="61" customFormat="1" ht="15" customHeight="1">
      <c r="A120" s="195"/>
      <c r="C120" s="196"/>
      <c r="D120" s="197"/>
      <c r="E120" s="198"/>
      <c r="F120" s="199"/>
      <c r="G120" s="202"/>
      <c r="H120" s="202"/>
    </row>
    <row r="121" spans="1:8" s="61" customFormat="1" ht="15" customHeight="1">
      <c r="A121" s="195"/>
      <c r="C121" s="196"/>
      <c r="D121" s="197"/>
      <c r="E121" s="198"/>
      <c r="F121" s="199"/>
      <c r="G121" s="202"/>
      <c r="H121" s="202"/>
    </row>
    <row r="122" spans="1:8" s="61" customFormat="1" ht="15" customHeight="1">
      <c r="A122" s="195"/>
      <c r="C122" s="196"/>
      <c r="D122" s="197"/>
      <c r="E122" s="198"/>
      <c r="F122" s="199"/>
      <c r="G122" s="202"/>
      <c r="H122" s="202"/>
    </row>
    <row r="123" spans="1:8" s="61" customFormat="1" ht="15" customHeight="1">
      <c r="A123" s="195"/>
      <c r="C123" s="196"/>
      <c r="D123" s="197"/>
      <c r="E123" s="198"/>
      <c r="F123" s="199"/>
      <c r="G123" s="202"/>
      <c r="H123" s="202"/>
    </row>
    <row r="124" spans="1:8" s="61" customFormat="1" ht="15" customHeight="1">
      <c r="A124" s="195"/>
      <c r="C124" s="196"/>
      <c r="D124" s="197"/>
      <c r="E124" s="198"/>
      <c r="F124" s="199"/>
      <c r="G124" s="202"/>
      <c r="H124" s="202"/>
    </row>
    <row r="125" spans="1:8" s="61" customFormat="1" ht="15" customHeight="1">
      <c r="A125" s="195"/>
      <c r="C125" s="196"/>
      <c r="D125" s="197"/>
      <c r="E125" s="198"/>
      <c r="F125" s="199"/>
      <c r="G125" s="202"/>
      <c r="H125" s="202"/>
    </row>
    <row r="126" spans="1:8" s="61" customFormat="1" ht="15" customHeight="1">
      <c r="A126" s="195"/>
      <c r="C126" s="196"/>
      <c r="D126" s="197"/>
      <c r="E126" s="198"/>
      <c r="F126" s="199"/>
      <c r="G126" s="202"/>
      <c r="H126" s="202"/>
    </row>
    <row r="127" spans="1:8" s="61" customFormat="1" ht="15" customHeight="1">
      <c r="A127" s="195"/>
      <c r="C127" s="196"/>
      <c r="D127" s="197"/>
      <c r="E127" s="198"/>
      <c r="F127" s="199"/>
      <c r="G127" s="202"/>
      <c r="H127" s="202"/>
    </row>
    <row r="128" spans="1:8" s="61" customFormat="1" ht="15" customHeight="1">
      <c r="A128" s="195"/>
      <c r="C128" s="196"/>
      <c r="D128" s="197"/>
      <c r="E128" s="198"/>
      <c r="F128" s="199"/>
      <c r="G128" s="202"/>
      <c r="H128" s="202"/>
    </row>
    <row r="129" spans="1:8" s="61" customFormat="1" ht="15" customHeight="1">
      <c r="A129" s="195"/>
      <c r="C129" s="196"/>
      <c r="D129" s="197"/>
      <c r="E129" s="198"/>
      <c r="F129" s="199"/>
      <c r="G129" s="202"/>
      <c r="H129" s="202"/>
    </row>
    <row r="130" spans="1:8" s="61" customFormat="1" ht="15" customHeight="1">
      <c r="A130" s="195"/>
      <c r="C130" s="196"/>
      <c r="D130" s="197"/>
      <c r="E130" s="198"/>
      <c r="F130" s="199"/>
      <c r="G130" s="202"/>
      <c r="H130" s="202"/>
    </row>
    <row r="131" spans="1:8" s="61" customFormat="1" ht="15" customHeight="1">
      <c r="A131" s="195"/>
      <c r="C131" s="196"/>
      <c r="D131" s="197"/>
      <c r="E131" s="198"/>
      <c r="F131" s="199"/>
      <c r="G131" s="202"/>
      <c r="H131" s="202"/>
    </row>
    <row r="132" spans="1:8" s="61" customFormat="1" ht="15" customHeight="1">
      <c r="A132" s="195"/>
      <c r="C132" s="196"/>
      <c r="D132" s="197"/>
      <c r="E132" s="198"/>
      <c r="F132" s="199"/>
      <c r="G132" s="202"/>
      <c r="H132" s="202"/>
    </row>
    <row r="133" spans="1:8" s="61" customFormat="1" ht="15" customHeight="1">
      <c r="A133" s="195"/>
      <c r="C133" s="196"/>
      <c r="D133" s="197"/>
      <c r="E133" s="198"/>
      <c r="F133" s="199"/>
      <c r="G133" s="202"/>
      <c r="H133" s="202"/>
    </row>
    <row r="134" spans="1:8" s="61" customFormat="1" ht="15" customHeight="1">
      <c r="A134" s="195"/>
      <c r="C134" s="196"/>
      <c r="D134" s="197"/>
      <c r="E134" s="198"/>
      <c r="F134" s="199"/>
      <c r="G134" s="202"/>
      <c r="H134" s="202"/>
    </row>
    <row r="135" spans="1:8" s="61" customFormat="1" ht="15" customHeight="1">
      <c r="A135" s="195"/>
      <c r="C135" s="196"/>
      <c r="D135" s="197"/>
      <c r="E135" s="198"/>
      <c r="F135" s="199"/>
      <c r="G135" s="202"/>
      <c r="H135" s="202"/>
    </row>
    <row r="136" spans="1:8" s="61" customFormat="1" ht="15" customHeight="1">
      <c r="A136" s="195"/>
      <c r="C136" s="196"/>
      <c r="D136" s="197"/>
      <c r="E136" s="198"/>
      <c r="F136" s="199"/>
      <c r="G136" s="202"/>
      <c r="H136" s="202"/>
    </row>
    <row r="137" spans="1:8" s="61" customFormat="1" ht="15" customHeight="1">
      <c r="A137" s="195"/>
      <c r="C137" s="196"/>
      <c r="D137" s="197"/>
      <c r="E137" s="198"/>
      <c r="F137" s="199"/>
      <c r="G137" s="202"/>
      <c r="H137" s="202"/>
    </row>
    <row r="138" spans="1:8" s="61" customFormat="1" ht="15" customHeight="1">
      <c r="A138" s="195"/>
      <c r="C138" s="196"/>
      <c r="D138" s="197"/>
      <c r="E138" s="198"/>
      <c r="F138" s="199"/>
      <c r="G138" s="202"/>
      <c r="H138" s="202"/>
    </row>
    <row r="139" spans="1:8" s="61" customFormat="1" ht="15" customHeight="1">
      <c r="A139" s="195"/>
      <c r="C139" s="196"/>
      <c r="D139" s="197"/>
      <c r="E139" s="198"/>
      <c r="F139" s="199"/>
      <c r="G139" s="202"/>
      <c r="H139" s="202"/>
    </row>
    <row r="140" spans="1:8" s="61" customFormat="1" ht="15" customHeight="1">
      <c r="A140" s="195"/>
      <c r="C140" s="196"/>
      <c r="D140" s="197"/>
      <c r="E140" s="198"/>
      <c r="F140" s="199"/>
      <c r="G140" s="202"/>
      <c r="H140" s="202"/>
    </row>
    <row r="141" spans="1:8" s="61" customFormat="1" ht="15" customHeight="1">
      <c r="A141" s="195"/>
      <c r="C141" s="196"/>
      <c r="D141" s="197"/>
      <c r="E141" s="198"/>
      <c r="F141" s="199"/>
      <c r="G141" s="202"/>
      <c r="H141" s="202"/>
    </row>
    <row r="142" spans="1:8" s="61" customFormat="1" ht="15" customHeight="1">
      <c r="A142" s="195"/>
      <c r="C142" s="196"/>
      <c r="D142" s="197"/>
      <c r="E142" s="198"/>
      <c r="F142" s="199"/>
      <c r="G142" s="202"/>
      <c r="H142" s="202"/>
    </row>
    <row r="143" spans="1:8" s="61" customFormat="1" ht="15" customHeight="1">
      <c r="A143" s="195"/>
      <c r="C143" s="196"/>
      <c r="D143" s="197"/>
      <c r="E143" s="198"/>
      <c r="F143" s="199"/>
      <c r="G143" s="202"/>
      <c r="H143" s="202"/>
    </row>
    <row r="144" spans="1:8" s="61" customFormat="1" ht="15" customHeight="1">
      <c r="A144" s="195"/>
      <c r="C144" s="196"/>
      <c r="D144" s="197"/>
      <c r="E144" s="198"/>
      <c r="F144" s="199"/>
      <c r="G144" s="202"/>
      <c r="H144" s="202"/>
    </row>
    <row r="145" spans="1:8" s="61" customFormat="1" ht="15" customHeight="1">
      <c r="A145" s="195"/>
      <c r="C145" s="196"/>
      <c r="D145" s="197"/>
      <c r="E145" s="198"/>
      <c r="F145" s="199"/>
      <c r="G145" s="202"/>
      <c r="H145" s="202"/>
    </row>
    <row r="146" spans="1:8" s="61" customFormat="1" ht="15" customHeight="1">
      <c r="A146" s="195"/>
      <c r="C146" s="196"/>
      <c r="D146" s="197"/>
      <c r="E146" s="198"/>
      <c r="F146" s="199"/>
      <c r="G146" s="202"/>
      <c r="H146" s="202"/>
    </row>
    <row r="147" spans="1:8" s="61" customFormat="1" ht="15" customHeight="1">
      <c r="A147" s="195"/>
      <c r="C147" s="196"/>
      <c r="D147" s="197"/>
      <c r="E147" s="198"/>
      <c r="F147" s="199"/>
      <c r="G147" s="202"/>
      <c r="H147" s="202"/>
    </row>
    <row r="148" spans="1:8" s="61" customFormat="1" ht="15" customHeight="1">
      <c r="A148" s="195"/>
      <c r="C148" s="196"/>
      <c r="D148" s="197"/>
      <c r="E148" s="198"/>
      <c r="F148" s="199"/>
      <c r="G148" s="202"/>
      <c r="H148" s="202"/>
    </row>
    <row r="149" spans="1:8" s="61" customFormat="1" ht="15" customHeight="1">
      <c r="A149" s="195"/>
      <c r="C149" s="196"/>
      <c r="D149" s="197"/>
      <c r="E149" s="198"/>
      <c r="F149" s="199"/>
      <c r="G149" s="202"/>
      <c r="H149" s="202"/>
    </row>
    <row r="150" spans="1:8" s="61" customFormat="1" ht="15" customHeight="1">
      <c r="A150" s="195"/>
      <c r="C150" s="196"/>
      <c r="D150" s="197"/>
      <c r="E150" s="198"/>
      <c r="F150" s="199"/>
      <c r="G150" s="202"/>
      <c r="H150" s="202"/>
    </row>
    <row r="151" spans="1:8" s="61" customFormat="1" ht="15" customHeight="1">
      <c r="A151" s="195"/>
      <c r="C151" s="196"/>
      <c r="D151" s="197"/>
      <c r="E151" s="198"/>
      <c r="F151" s="199"/>
      <c r="G151" s="202"/>
      <c r="H151" s="202"/>
    </row>
    <row r="152" spans="1:8" s="61" customFormat="1" ht="15" customHeight="1">
      <c r="A152" s="195"/>
      <c r="C152" s="196"/>
      <c r="D152" s="197"/>
      <c r="E152" s="198"/>
      <c r="F152" s="199"/>
      <c r="G152" s="202"/>
      <c r="H152" s="202"/>
    </row>
    <row r="153" spans="1:8" s="61" customFormat="1" ht="15" customHeight="1">
      <c r="A153" s="195"/>
      <c r="C153" s="196"/>
      <c r="D153" s="197"/>
      <c r="E153" s="198"/>
      <c r="F153" s="199"/>
      <c r="G153" s="202"/>
      <c r="H153" s="202"/>
    </row>
    <row r="154" spans="1:8" s="61" customFormat="1" ht="15" customHeight="1">
      <c r="A154" s="195"/>
      <c r="C154" s="196"/>
      <c r="D154" s="197"/>
      <c r="E154" s="198"/>
      <c r="F154" s="199"/>
      <c r="G154" s="202"/>
      <c r="H154" s="202"/>
    </row>
    <row r="155" spans="1:8" s="61" customFormat="1" ht="15" customHeight="1">
      <c r="A155" s="195"/>
      <c r="C155" s="196"/>
      <c r="D155" s="197"/>
      <c r="E155" s="198"/>
      <c r="F155" s="199"/>
      <c r="G155" s="202"/>
      <c r="H155" s="202"/>
    </row>
    <row r="156" spans="1:8" s="61" customFormat="1" ht="15" customHeight="1">
      <c r="A156" s="195"/>
      <c r="C156" s="196"/>
      <c r="D156" s="197"/>
      <c r="E156" s="198"/>
      <c r="F156" s="199"/>
      <c r="G156" s="202"/>
      <c r="H156" s="202"/>
    </row>
    <row r="157" spans="1:8" s="61" customFormat="1" ht="15" customHeight="1">
      <c r="A157" s="195"/>
      <c r="C157" s="196"/>
      <c r="D157" s="197"/>
      <c r="E157" s="198"/>
      <c r="F157" s="199"/>
      <c r="G157" s="202"/>
      <c r="H157" s="202"/>
    </row>
    <row r="158" spans="1:8" s="61" customFormat="1" ht="15" customHeight="1">
      <c r="A158" s="195"/>
      <c r="C158" s="196"/>
      <c r="D158" s="197"/>
      <c r="E158" s="198"/>
      <c r="F158" s="199"/>
      <c r="G158" s="202"/>
      <c r="H158" s="202"/>
    </row>
    <row r="159" spans="1:8" s="61" customFormat="1" ht="15" customHeight="1">
      <c r="A159" s="195"/>
      <c r="C159" s="196"/>
      <c r="D159" s="197"/>
      <c r="E159" s="198"/>
      <c r="F159" s="199"/>
      <c r="G159" s="202"/>
      <c r="H159" s="202"/>
    </row>
    <row r="160" spans="1:8" s="61" customFormat="1" ht="15" customHeight="1">
      <c r="A160" s="195"/>
      <c r="C160" s="196"/>
      <c r="D160" s="197"/>
      <c r="E160" s="198"/>
      <c r="F160" s="199"/>
      <c r="G160" s="202"/>
      <c r="H160" s="202"/>
    </row>
    <row r="161" spans="1:8" s="61" customFormat="1" ht="15" customHeight="1">
      <c r="A161" s="195"/>
      <c r="C161" s="196"/>
      <c r="D161" s="197"/>
      <c r="E161" s="198"/>
      <c r="F161" s="199"/>
      <c r="G161" s="202"/>
      <c r="H161" s="202"/>
    </row>
    <row r="162" spans="1:8" s="61" customFormat="1" ht="15" customHeight="1">
      <c r="A162" s="195"/>
      <c r="C162" s="196"/>
      <c r="D162" s="197"/>
      <c r="E162" s="198"/>
      <c r="F162" s="199"/>
      <c r="G162" s="202"/>
      <c r="H162" s="202"/>
    </row>
    <row r="163" spans="1:8" s="61" customFormat="1" ht="15" customHeight="1">
      <c r="A163" s="195"/>
      <c r="C163" s="196"/>
      <c r="D163" s="197"/>
      <c r="E163" s="198"/>
      <c r="F163" s="199"/>
      <c r="G163" s="202"/>
      <c r="H163" s="202"/>
    </row>
    <row r="164" spans="1:8" s="61" customFormat="1" ht="15" customHeight="1">
      <c r="A164" s="195"/>
      <c r="C164" s="196"/>
      <c r="D164" s="197"/>
      <c r="E164" s="198"/>
      <c r="F164" s="199"/>
      <c r="G164" s="202"/>
      <c r="H164" s="202"/>
    </row>
    <row r="165" spans="1:8" s="61" customFormat="1" ht="15" customHeight="1">
      <c r="A165" s="195"/>
      <c r="C165" s="196"/>
      <c r="D165" s="197"/>
      <c r="E165" s="198"/>
      <c r="F165" s="199"/>
      <c r="G165" s="202"/>
      <c r="H165" s="202"/>
    </row>
    <row r="166" spans="1:8" s="61" customFormat="1" ht="15" customHeight="1">
      <c r="A166" s="195"/>
      <c r="C166" s="196"/>
      <c r="D166" s="197"/>
      <c r="E166" s="198"/>
      <c r="F166" s="199"/>
      <c r="G166" s="202"/>
      <c r="H166" s="202"/>
    </row>
    <row r="167" spans="1:8" s="61" customFormat="1" ht="15" customHeight="1">
      <c r="A167" s="195"/>
      <c r="C167" s="196"/>
      <c r="D167" s="197"/>
      <c r="E167" s="198"/>
      <c r="F167" s="199"/>
      <c r="G167" s="202"/>
      <c r="H167" s="202"/>
    </row>
    <row r="168" spans="1:8" s="61" customFormat="1" ht="15" customHeight="1">
      <c r="A168" s="195"/>
      <c r="C168" s="196"/>
      <c r="D168" s="197"/>
      <c r="E168" s="198"/>
      <c r="F168" s="199"/>
      <c r="G168" s="202"/>
      <c r="H168" s="202"/>
    </row>
    <row r="169" spans="1:8" s="61" customFormat="1" ht="15" customHeight="1">
      <c r="A169" s="195"/>
      <c r="C169" s="196"/>
      <c r="D169" s="197"/>
      <c r="E169" s="198"/>
      <c r="F169" s="199"/>
      <c r="G169" s="202"/>
      <c r="H169" s="202"/>
    </row>
    <row r="170" spans="1:8" s="61" customFormat="1" ht="15" customHeight="1">
      <c r="A170" s="195"/>
      <c r="C170" s="196"/>
      <c r="D170" s="197"/>
      <c r="E170" s="198"/>
      <c r="F170" s="199"/>
      <c r="G170" s="202"/>
      <c r="H170" s="202"/>
    </row>
    <row r="171" spans="1:8" s="61" customFormat="1" ht="15" customHeight="1">
      <c r="A171" s="195"/>
      <c r="C171" s="196"/>
      <c r="D171" s="197"/>
      <c r="E171" s="198"/>
      <c r="F171" s="199"/>
      <c r="G171" s="202"/>
      <c r="H171" s="202"/>
    </row>
    <row r="172" spans="1:8" s="61" customFormat="1" ht="15" customHeight="1">
      <c r="A172" s="195"/>
      <c r="C172" s="196"/>
      <c r="D172" s="197"/>
      <c r="E172" s="198"/>
      <c r="F172" s="199"/>
      <c r="G172" s="202"/>
      <c r="H172" s="202"/>
    </row>
    <row r="173" spans="1:8" s="61" customFormat="1" ht="15" customHeight="1">
      <c r="A173" s="195"/>
      <c r="C173" s="196"/>
      <c r="D173" s="197"/>
      <c r="E173" s="198"/>
      <c r="F173" s="199"/>
      <c r="G173" s="202"/>
      <c r="H173" s="202"/>
    </row>
    <row r="174" spans="1:8" s="61" customFormat="1" ht="15" customHeight="1">
      <c r="A174" s="195"/>
      <c r="C174" s="196"/>
      <c r="D174" s="197"/>
      <c r="E174" s="198"/>
      <c r="F174" s="199"/>
      <c r="G174" s="202"/>
      <c r="H174" s="202"/>
    </row>
    <row r="175" spans="1:8" s="61" customFormat="1" ht="15" customHeight="1">
      <c r="A175" s="195"/>
      <c r="C175" s="196"/>
      <c r="D175" s="197"/>
      <c r="E175" s="198"/>
      <c r="F175" s="199"/>
      <c r="G175" s="202"/>
      <c r="H175" s="202"/>
    </row>
    <row r="176" spans="1:8" s="61" customFormat="1" ht="15" customHeight="1">
      <c r="A176" s="195"/>
      <c r="C176" s="196"/>
      <c r="D176" s="197"/>
      <c r="E176" s="198"/>
      <c r="F176" s="199"/>
      <c r="G176" s="202"/>
      <c r="H176" s="202"/>
    </row>
    <row r="177" spans="1:8" s="61" customFormat="1" ht="15" customHeight="1">
      <c r="A177" s="195"/>
      <c r="C177" s="196"/>
      <c r="D177" s="197"/>
      <c r="E177" s="198"/>
      <c r="F177" s="199"/>
      <c r="G177" s="202"/>
      <c r="H177" s="202"/>
    </row>
    <row r="178" spans="1:8" s="61" customFormat="1" ht="15" customHeight="1">
      <c r="A178" s="195"/>
      <c r="C178" s="196"/>
      <c r="D178" s="197"/>
      <c r="E178" s="198"/>
      <c r="F178" s="199"/>
      <c r="G178" s="202"/>
      <c r="H178" s="202"/>
    </row>
    <row r="179" spans="1:8" s="61" customFormat="1" ht="15" customHeight="1">
      <c r="A179" s="195"/>
      <c r="C179" s="196"/>
      <c r="D179" s="197"/>
      <c r="E179" s="198"/>
      <c r="F179" s="199"/>
      <c r="G179" s="202"/>
      <c r="H179" s="202"/>
    </row>
    <row r="180" spans="1:8" s="61" customFormat="1" ht="15" customHeight="1">
      <c r="A180" s="195"/>
      <c r="C180" s="196"/>
      <c r="D180" s="197"/>
      <c r="E180" s="198"/>
      <c r="F180" s="199"/>
      <c r="G180" s="202"/>
      <c r="H180" s="202"/>
    </row>
    <row r="181" spans="1:8" s="61" customFormat="1" ht="15" customHeight="1">
      <c r="A181" s="195"/>
      <c r="C181" s="196"/>
      <c r="D181" s="197"/>
      <c r="E181" s="198"/>
      <c r="F181" s="199"/>
      <c r="G181" s="202"/>
      <c r="H181" s="202"/>
    </row>
    <row r="182" spans="1:8" s="61" customFormat="1" ht="15" customHeight="1">
      <c r="A182" s="195"/>
      <c r="C182" s="196"/>
      <c r="D182" s="197"/>
      <c r="E182" s="198"/>
      <c r="F182" s="199"/>
      <c r="G182" s="202"/>
      <c r="H182" s="202"/>
    </row>
    <row r="183" spans="1:8" s="61" customFormat="1" ht="15" customHeight="1">
      <c r="A183" s="195"/>
      <c r="C183" s="196"/>
      <c r="D183" s="197"/>
      <c r="E183" s="198"/>
      <c r="F183" s="199"/>
      <c r="G183" s="202"/>
      <c r="H183" s="202"/>
    </row>
    <row r="184" spans="1:8" s="61" customFormat="1" ht="15" customHeight="1">
      <c r="A184" s="195"/>
      <c r="C184" s="196"/>
      <c r="D184" s="197"/>
      <c r="E184" s="198"/>
      <c r="F184" s="199"/>
      <c r="G184" s="202"/>
      <c r="H184" s="202"/>
    </row>
    <row r="185" spans="1:8" s="61" customFormat="1" ht="15" customHeight="1">
      <c r="A185" s="195"/>
      <c r="C185" s="196"/>
      <c r="D185" s="197"/>
      <c r="E185" s="198"/>
      <c r="F185" s="199"/>
      <c r="G185" s="202"/>
      <c r="H185" s="202"/>
    </row>
    <row r="186" spans="1:8" s="61" customFormat="1" ht="15" customHeight="1">
      <c r="A186" s="195"/>
      <c r="C186" s="196"/>
      <c r="D186" s="197"/>
      <c r="E186" s="198"/>
      <c r="F186" s="199"/>
      <c r="G186" s="202"/>
      <c r="H186" s="202"/>
    </row>
    <row r="187" spans="1:8" s="61" customFormat="1" ht="15" customHeight="1">
      <c r="A187" s="195"/>
      <c r="C187" s="196"/>
      <c r="D187" s="197"/>
      <c r="E187" s="198"/>
      <c r="F187" s="199"/>
      <c r="G187" s="202"/>
      <c r="H187" s="202"/>
    </row>
    <row r="188" spans="1:8" s="61" customFormat="1" ht="15" customHeight="1">
      <c r="A188" s="195"/>
      <c r="C188" s="196"/>
      <c r="D188" s="197"/>
      <c r="E188" s="198"/>
      <c r="F188" s="199"/>
      <c r="G188" s="202"/>
      <c r="H188" s="202"/>
    </row>
    <row r="189" spans="1:8" s="61" customFormat="1" ht="15" customHeight="1">
      <c r="A189" s="195"/>
      <c r="C189" s="196"/>
      <c r="D189" s="197"/>
      <c r="E189" s="198"/>
      <c r="F189" s="199"/>
      <c r="G189" s="202"/>
      <c r="H189" s="202"/>
    </row>
    <row r="190" spans="1:8" s="61" customFormat="1" ht="15" customHeight="1">
      <c r="A190" s="195"/>
      <c r="C190" s="196"/>
      <c r="D190" s="197"/>
      <c r="E190" s="198"/>
      <c r="F190" s="199"/>
      <c r="G190" s="202"/>
      <c r="H190" s="202"/>
    </row>
    <row r="191" spans="1:8" s="61" customFormat="1" ht="15" customHeight="1">
      <c r="A191" s="195"/>
      <c r="C191" s="196"/>
      <c r="D191" s="197"/>
      <c r="E191" s="198"/>
      <c r="F191" s="199"/>
      <c r="G191" s="202"/>
      <c r="H191" s="202"/>
    </row>
    <row r="192" spans="1:8" s="61" customFormat="1" ht="15" customHeight="1">
      <c r="A192" s="195"/>
      <c r="C192" s="196"/>
      <c r="D192" s="197"/>
      <c r="E192" s="198"/>
      <c r="F192" s="199"/>
      <c r="G192" s="202"/>
      <c r="H192" s="202"/>
    </row>
    <row r="193" spans="1:8" s="61" customFormat="1" ht="15" customHeight="1">
      <c r="A193" s="195"/>
      <c r="C193" s="196"/>
      <c r="D193" s="197"/>
      <c r="E193" s="198"/>
      <c r="F193" s="199"/>
      <c r="G193" s="202"/>
      <c r="H193" s="202"/>
    </row>
    <row r="194" spans="1:8" s="61" customFormat="1" ht="15" customHeight="1">
      <c r="A194" s="195"/>
      <c r="C194" s="196"/>
      <c r="D194" s="197"/>
      <c r="E194" s="198"/>
      <c r="F194" s="199"/>
      <c r="G194" s="202"/>
      <c r="H194" s="202"/>
    </row>
    <row r="195" spans="1:8" s="61" customFormat="1" ht="15" customHeight="1">
      <c r="A195" s="195"/>
      <c r="C195" s="196"/>
      <c r="D195" s="197"/>
      <c r="E195" s="198"/>
      <c r="F195" s="199"/>
      <c r="G195" s="202"/>
      <c r="H195" s="202"/>
    </row>
    <row r="196" spans="1:8" s="61" customFormat="1" ht="15" customHeight="1">
      <c r="A196" s="195"/>
      <c r="C196" s="196"/>
      <c r="D196" s="197"/>
      <c r="E196" s="198"/>
      <c r="F196" s="199"/>
      <c r="G196" s="202"/>
      <c r="H196" s="202"/>
    </row>
    <row r="197" spans="1:8" s="61" customFormat="1" ht="15" customHeight="1">
      <c r="A197" s="195"/>
      <c r="C197" s="196"/>
      <c r="D197" s="197"/>
      <c r="E197" s="198"/>
      <c r="F197" s="199"/>
      <c r="G197" s="202"/>
      <c r="H197" s="202"/>
    </row>
    <row r="198" spans="1:8" s="61" customFormat="1" ht="15" customHeight="1">
      <c r="A198" s="195"/>
      <c r="C198" s="196"/>
      <c r="D198" s="197"/>
      <c r="E198" s="198"/>
      <c r="F198" s="199"/>
      <c r="G198" s="202"/>
      <c r="H198" s="202"/>
    </row>
    <row r="199" spans="1:8" s="61" customFormat="1" ht="15" customHeight="1">
      <c r="A199" s="195"/>
      <c r="C199" s="196"/>
      <c r="D199" s="197"/>
      <c r="E199" s="198"/>
      <c r="F199" s="199"/>
      <c r="G199" s="202"/>
      <c r="H199" s="202"/>
    </row>
    <row r="200" spans="1:8" s="61" customFormat="1" ht="15" customHeight="1">
      <c r="A200" s="195"/>
      <c r="C200" s="196"/>
      <c r="D200" s="197"/>
      <c r="E200" s="198"/>
      <c r="F200" s="199"/>
      <c r="G200" s="202"/>
      <c r="H200" s="202"/>
    </row>
    <row r="201" spans="1:8" s="61" customFormat="1" ht="15" customHeight="1">
      <c r="A201" s="195"/>
      <c r="C201" s="196"/>
      <c r="D201" s="197"/>
      <c r="E201" s="198"/>
      <c r="F201" s="199"/>
      <c r="G201" s="202"/>
      <c r="H201" s="202"/>
    </row>
    <row r="202" spans="1:8" s="61" customFormat="1" ht="15" customHeight="1">
      <c r="A202" s="195"/>
      <c r="C202" s="196"/>
      <c r="D202" s="197"/>
      <c r="E202" s="198"/>
      <c r="F202" s="199"/>
      <c r="G202" s="202"/>
      <c r="H202" s="202"/>
    </row>
    <row r="203" spans="1:8" s="61" customFormat="1" ht="15" customHeight="1">
      <c r="A203" s="195"/>
      <c r="C203" s="196"/>
      <c r="D203" s="197"/>
      <c r="E203" s="198"/>
      <c r="F203" s="199"/>
      <c r="G203" s="202"/>
      <c r="H203" s="202"/>
    </row>
    <row r="204" spans="1:8" s="61" customFormat="1" ht="15" customHeight="1">
      <c r="A204" s="195"/>
      <c r="C204" s="196"/>
      <c r="D204" s="197"/>
      <c r="E204" s="198"/>
      <c r="F204" s="199"/>
      <c r="G204" s="202"/>
      <c r="H204" s="202"/>
    </row>
    <row r="205" spans="1:8" s="61" customFormat="1" ht="15" customHeight="1">
      <c r="A205" s="195"/>
      <c r="C205" s="196"/>
      <c r="D205" s="197"/>
      <c r="E205" s="198"/>
      <c r="F205" s="199"/>
      <c r="G205" s="202"/>
      <c r="H205" s="202"/>
    </row>
    <row r="206" spans="1:8" s="61" customFormat="1" ht="15" customHeight="1">
      <c r="A206" s="195"/>
      <c r="C206" s="196"/>
      <c r="D206" s="197"/>
      <c r="E206" s="198"/>
      <c r="F206" s="199"/>
      <c r="G206" s="202"/>
      <c r="H206" s="202"/>
    </row>
    <row r="207" spans="1:8" s="61" customFormat="1" ht="15" customHeight="1">
      <c r="A207" s="195"/>
      <c r="C207" s="196"/>
      <c r="D207" s="197"/>
      <c r="E207" s="198"/>
      <c r="F207" s="199"/>
      <c r="G207" s="202"/>
      <c r="H207" s="202"/>
    </row>
    <row r="208" spans="1:8" s="61" customFormat="1" ht="15" customHeight="1">
      <c r="A208" s="195"/>
      <c r="C208" s="196"/>
      <c r="D208" s="197"/>
      <c r="E208" s="198"/>
      <c r="F208" s="199"/>
      <c r="G208" s="202"/>
      <c r="H208" s="202"/>
    </row>
    <row r="209" spans="1:8" s="61" customFormat="1" ht="15" customHeight="1">
      <c r="A209" s="195"/>
      <c r="C209" s="196"/>
      <c r="D209" s="197"/>
      <c r="E209" s="198"/>
      <c r="F209" s="199"/>
      <c r="G209" s="202"/>
      <c r="H209" s="202"/>
    </row>
    <row r="210" spans="1:8" s="61" customFormat="1" ht="15" customHeight="1">
      <c r="A210" s="195"/>
      <c r="C210" s="196"/>
      <c r="D210" s="197"/>
      <c r="E210" s="198"/>
      <c r="F210" s="199"/>
      <c r="G210" s="202"/>
      <c r="H210" s="202"/>
    </row>
    <row r="211" spans="1:8" s="61" customFormat="1" ht="15" customHeight="1">
      <c r="A211" s="195"/>
      <c r="C211" s="196"/>
      <c r="D211" s="197"/>
      <c r="E211" s="198"/>
      <c r="F211" s="199"/>
      <c r="G211" s="202"/>
      <c r="H211" s="202"/>
    </row>
    <row r="212" spans="1:8" s="61" customFormat="1" ht="15" customHeight="1">
      <c r="A212" s="195"/>
      <c r="C212" s="196"/>
      <c r="D212" s="197"/>
      <c r="E212" s="198"/>
      <c r="F212" s="199"/>
      <c r="G212" s="202"/>
      <c r="H212" s="202"/>
    </row>
    <row r="213" spans="1:8" s="61" customFormat="1" ht="15" customHeight="1">
      <c r="A213" s="195"/>
      <c r="C213" s="196"/>
      <c r="D213" s="197"/>
      <c r="E213" s="198"/>
      <c r="F213" s="199"/>
      <c r="G213" s="202"/>
      <c r="H213" s="202"/>
    </row>
    <row r="214" spans="1:8" s="61" customFormat="1" ht="15" customHeight="1">
      <c r="A214" s="195"/>
      <c r="C214" s="196"/>
      <c r="D214" s="197"/>
      <c r="E214" s="198"/>
      <c r="F214" s="199"/>
      <c r="G214" s="202"/>
      <c r="H214" s="202"/>
    </row>
    <row r="215" spans="1:8" s="61" customFormat="1" ht="15" customHeight="1">
      <c r="A215" s="195"/>
      <c r="C215" s="196"/>
      <c r="D215" s="197"/>
      <c r="E215" s="198"/>
      <c r="F215" s="199"/>
      <c r="G215" s="202"/>
      <c r="H215" s="202"/>
    </row>
    <row r="216" spans="1:8" s="61" customFormat="1" ht="15" customHeight="1">
      <c r="A216" s="195"/>
      <c r="C216" s="196"/>
      <c r="D216" s="197"/>
      <c r="E216" s="198"/>
      <c r="F216" s="199"/>
      <c r="G216" s="202"/>
      <c r="H216" s="202"/>
    </row>
    <row r="217" spans="1:8" s="61" customFormat="1" ht="15" customHeight="1">
      <c r="A217" s="195"/>
      <c r="C217" s="196"/>
      <c r="D217" s="197"/>
      <c r="E217" s="198"/>
      <c r="F217" s="199"/>
      <c r="G217" s="202"/>
      <c r="H217" s="202"/>
    </row>
    <row r="218" spans="1:8" s="61" customFormat="1" ht="15" customHeight="1">
      <c r="A218" s="195"/>
      <c r="C218" s="196"/>
      <c r="D218" s="197"/>
      <c r="E218" s="198"/>
      <c r="F218" s="199"/>
      <c r="G218" s="202"/>
      <c r="H218" s="202"/>
    </row>
    <row r="219" spans="1:8" s="61" customFormat="1" ht="15" customHeight="1">
      <c r="A219" s="195"/>
      <c r="C219" s="196"/>
      <c r="D219" s="197"/>
      <c r="E219" s="198"/>
      <c r="F219" s="199"/>
      <c r="G219" s="202"/>
      <c r="H219" s="202"/>
    </row>
    <row r="220" spans="1:8" s="61" customFormat="1" ht="15" customHeight="1">
      <c r="A220" s="195"/>
      <c r="C220" s="196"/>
      <c r="D220" s="197"/>
      <c r="E220" s="198"/>
      <c r="F220" s="199"/>
      <c r="G220" s="202"/>
      <c r="H220" s="202"/>
    </row>
    <row r="221" spans="1:8" s="61" customFormat="1" ht="15" customHeight="1">
      <c r="A221" s="195"/>
      <c r="C221" s="196"/>
      <c r="D221" s="197"/>
      <c r="E221" s="198"/>
      <c r="F221" s="199"/>
      <c r="G221" s="202"/>
      <c r="H221" s="202"/>
    </row>
    <row r="222" spans="1:8" s="61" customFormat="1" ht="15" customHeight="1">
      <c r="A222" s="195"/>
      <c r="C222" s="196"/>
      <c r="D222" s="197"/>
      <c r="E222" s="198"/>
      <c r="F222" s="199"/>
      <c r="G222" s="202"/>
      <c r="H222" s="202"/>
    </row>
    <row r="223" spans="1:8" s="61" customFormat="1" ht="15" customHeight="1">
      <c r="A223" s="195"/>
      <c r="C223" s="196"/>
      <c r="D223" s="197"/>
      <c r="E223" s="198"/>
      <c r="F223" s="199"/>
      <c r="G223" s="202"/>
      <c r="H223" s="202"/>
    </row>
    <row r="224" spans="1:8" s="61" customFormat="1" ht="15" customHeight="1">
      <c r="A224" s="195"/>
      <c r="C224" s="196"/>
      <c r="D224" s="197"/>
      <c r="E224" s="198"/>
      <c r="F224" s="199"/>
      <c r="G224" s="202"/>
      <c r="H224" s="202"/>
    </row>
    <row r="225" spans="1:8" s="61" customFormat="1" ht="15" customHeight="1">
      <c r="A225" s="195"/>
      <c r="C225" s="196"/>
      <c r="D225" s="197"/>
      <c r="E225" s="198"/>
      <c r="F225" s="199"/>
      <c r="G225" s="202"/>
      <c r="H225" s="202"/>
    </row>
    <row r="226" spans="1:8" s="61" customFormat="1" ht="15" customHeight="1">
      <c r="A226" s="195"/>
      <c r="C226" s="196"/>
      <c r="D226" s="197"/>
      <c r="E226" s="198"/>
      <c r="F226" s="199"/>
      <c r="G226" s="202"/>
      <c r="H226" s="202"/>
    </row>
    <row r="227" spans="1:8" s="61" customFormat="1" ht="15" customHeight="1">
      <c r="A227" s="195"/>
      <c r="C227" s="196"/>
      <c r="D227" s="197"/>
      <c r="E227" s="198"/>
      <c r="F227" s="199"/>
      <c r="G227" s="202"/>
      <c r="H227" s="202"/>
    </row>
    <row r="228" spans="1:8" s="61" customFormat="1" ht="15" customHeight="1">
      <c r="A228" s="195"/>
      <c r="C228" s="196"/>
      <c r="D228" s="197"/>
      <c r="E228" s="198"/>
      <c r="F228" s="199"/>
      <c r="G228" s="202"/>
      <c r="H228" s="202"/>
    </row>
    <row r="229" spans="1:8" s="61" customFormat="1" ht="15" customHeight="1">
      <c r="A229" s="195"/>
      <c r="C229" s="196"/>
      <c r="D229" s="197"/>
      <c r="E229" s="198"/>
      <c r="F229" s="199"/>
      <c r="G229" s="202"/>
      <c r="H229" s="202"/>
    </row>
    <row r="230" spans="1:8" s="61" customFormat="1" ht="15" customHeight="1">
      <c r="A230" s="195"/>
      <c r="C230" s="196"/>
      <c r="D230" s="197"/>
      <c r="E230" s="198"/>
      <c r="F230" s="199"/>
      <c r="G230" s="202"/>
      <c r="H230" s="202"/>
    </row>
    <row r="231" spans="1:8" s="61" customFormat="1" ht="15" customHeight="1">
      <c r="A231" s="195"/>
      <c r="C231" s="196"/>
      <c r="D231" s="197"/>
      <c r="E231" s="198"/>
      <c r="F231" s="199"/>
      <c r="G231" s="202"/>
      <c r="H231" s="202"/>
    </row>
    <row r="232" spans="1:8" s="61" customFormat="1" ht="15" customHeight="1">
      <c r="A232" s="195"/>
      <c r="C232" s="196"/>
      <c r="D232" s="197"/>
      <c r="E232" s="198"/>
      <c r="F232" s="199"/>
      <c r="G232" s="202"/>
      <c r="H232" s="202"/>
    </row>
    <row r="233" spans="1:8" s="61" customFormat="1" ht="15" customHeight="1">
      <c r="A233" s="195"/>
      <c r="C233" s="196"/>
      <c r="D233" s="197"/>
      <c r="E233" s="198"/>
      <c r="F233" s="199"/>
      <c r="G233" s="202"/>
      <c r="H233" s="202"/>
    </row>
    <row r="234" spans="1:8" s="61" customFormat="1" ht="15" customHeight="1">
      <c r="A234" s="195"/>
      <c r="C234" s="196"/>
      <c r="D234" s="197"/>
      <c r="E234" s="198"/>
      <c r="F234" s="199"/>
      <c r="G234" s="202"/>
      <c r="H234" s="202"/>
    </row>
    <row r="235" spans="1:8" s="61" customFormat="1" ht="15" customHeight="1">
      <c r="A235" s="195"/>
      <c r="C235" s="196"/>
      <c r="D235" s="197"/>
      <c r="E235" s="198"/>
      <c r="F235" s="199"/>
      <c r="G235" s="202"/>
      <c r="H235" s="202"/>
    </row>
    <row r="236" spans="1:8" s="61" customFormat="1" ht="15" customHeight="1">
      <c r="A236" s="195"/>
      <c r="C236" s="196"/>
      <c r="D236" s="197"/>
      <c r="E236" s="198"/>
      <c r="F236" s="199"/>
      <c r="G236" s="202"/>
      <c r="H236" s="202"/>
    </row>
    <row r="237" spans="1:8" s="61" customFormat="1" ht="15" customHeight="1">
      <c r="A237" s="195"/>
      <c r="C237" s="196"/>
      <c r="D237" s="197"/>
      <c r="E237" s="198"/>
      <c r="F237" s="199"/>
      <c r="G237" s="202"/>
      <c r="H237" s="202"/>
    </row>
    <row r="238" spans="1:8" s="61" customFormat="1" ht="15" customHeight="1">
      <c r="A238" s="195"/>
      <c r="C238" s="196"/>
      <c r="D238" s="197"/>
      <c r="E238" s="198"/>
      <c r="F238" s="199"/>
      <c r="G238" s="202"/>
      <c r="H238" s="202"/>
    </row>
    <row r="239" spans="1:8" s="61" customFormat="1" ht="15" customHeight="1">
      <c r="A239" s="195"/>
      <c r="C239" s="196"/>
      <c r="D239" s="197"/>
      <c r="E239" s="198"/>
      <c r="F239" s="199"/>
      <c r="G239" s="202"/>
      <c r="H239" s="202"/>
    </row>
    <row r="240" spans="1:8" s="61" customFormat="1" ht="15" customHeight="1">
      <c r="A240" s="195"/>
      <c r="C240" s="196"/>
      <c r="D240" s="197"/>
      <c r="E240" s="198"/>
      <c r="F240" s="199"/>
      <c r="G240" s="202"/>
      <c r="H240" s="202"/>
    </row>
    <row r="241" spans="1:8" s="61" customFormat="1" ht="15" customHeight="1">
      <c r="A241" s="195"/>
      <c r="C241" s="196"/>
      <c r="D241" s="197"/>
      <c r="E241" s="198"/>
      <c r="F241" s="199"/>
      <c r="G241" s="202"/>
      <c r="H241" s="202"/>
    </row>
    <row r="242" spans="1:8" s="61" customFormat="1" ht="15" customHeight="1">
      <c r="A242" s="195"/>
      <c r="C242" s="196"/>
      <c r="D242" s="197"/>
      <c r="E242" s="198"/>
      <c r="F242" s="199"/>
      <c r="G242" s="202"/>
      <c r="H242" s="202"/>
    </row>
    <row r="243" spans="1:8" s="61" customFormat="1" ht="15" customHeight="1">
      <c r="A243" s="195"/>
      <c r="C243" s="196"/>
      <c r="D243" s="197"/>
      <c r="E243" s="198"/>
      <c r="F243" s="199"/>
      <c r="G243" s="202"/>
      <c r="H243" s="202"/>
    </row>
    <row r="244" spans="1:8" s="61" customFormat="1" ht="15" customHeight="1">
      <c r="A244" s="195"/>
      <c r="C244" s="196"/>
      <c r="D244" s="197"/>
      <c r="E244" s="198"/>
      <c r="F244" s="199"/>
      <c r="G244" s="202"/>
      <c r="H244" s="202"/>
    </row>
    <row r="245" spans="1:8" s="61" customFormat="1" ht="15" customHeight="1">
      <c r="A245" s="195"/>
      <c r="C245" s="196"/>
      <c r="D245" s="197"/>
      <c r="E245" s="198"/>
      <c r="F245" s="199"/>
      <c r="G245" s="202"/>
      <c r="H245" s="202"/>
    </row>
    <row r="246" spans="1:8" s="61" customFormat="1" ht="15" customHeight="1">
      <c r="A246" s="195"/>
      <c r="C246" s="196"/>
      <c r="D246" s="197"/>
      <c r="E246" s="198"/>
      <c r="F246" s="199"/>
      <c r="G246" s="202"/>
      <c r="H246" s="202"/>
    </row>
    <row r="247" spans="1:8" s="61" customFormat="1" ht="15" customHeight="1">
      <c r="A247" s="195"/>
      <c r="C247" s="196"/>
      <c r="D247" s="197"/>
      <c r="E247" s="198"/>
      <c r="F247" s="199"/>
      <c r="G247" s="202"/>
      <c r="H247" s="202"/>
    </row>
    <row r="248" spans="1:8" s="61" customFormat="1" ht="15" customHeight="1">
      <c r="A248" s="195"/>
      <c r="C248" s="196"/>
      <c r="D248" s="197"/>
      <c r="E248" s="198"/>
      <c r="F248" s="199"/>
      <c r="G248" s="202"/>
      <c r="H248" s="202"/>
    </row>
    <row r="249" spans="1:8" s="61" customFormat="1" ht="15" customHeight="1">
      <c r="A249" s="195"/>
      <c r="C249" s="196"/>
      <c r="D249" s="197"/>
      <c r="E249" s="198"/>
      <c r="F249" s="199"/>
      <c r="G249" s="202"/>
      <c r="H249" s="202"/>
    </row>
    <row r="250" spans="1:8" s="61" customFormat="1" ht="15" customHeight="1">
      <c r="A250" s="195"/>
      <c r="C250" s="196"/>
      <c r="D250" s="197"/>
      <c r="E250" s="198"/>
      <c r="F250" s="199"/>
      <c r="G250" s="202"/>
      <c r="H250" s="202"/>
    </row>
    <row r="251" spans="1:8" s="61" customFormat="1" ht="15" customHeight="1">
      <c r="A251" s="195"/>
      <c r="C251" s="196"/>
      <c r="D251" s="197"/>
      <c r="E251" s="198"/>
      <c r="F251" s="199"/>
      <c r="G251" s="202"/>
      <c r="H251" s="202"/>
    </row>
    <row r="252" spans="1:8" s="61" customFormat="1" ht="15" customHeight="1">
      <c r="A252" s="195"/>
      <c r="C252" s="196"/>
      <c r="D252" s="197"/>
      <c r="E252" s="198"/>
      <c r="F252" s="199"/>
      <c r="G252" s="202"/>
      <c r="H252" s="202"/>
    </row>
    <row r="253" spans="1:8" s="61" customFormat="1" ht="15" customHeight="1">
      <c r="A253" s="195"/>
      <c r="C253" s="196"/>
      <c r="D253" s="197"/>
      <c r="E253" s="198"/>
      <c r="F253" s="199"/>
      <c r="G253" s="202"/>
      <c r="H253" s="202"/>
    </row>
    <row r="254" spans="1:8" s="61" customFormat="1" ht="15" customHeight="1">
      <c r="A254" s="195"/>
      <c r="C254" s="196"/>
      <c r="D254" s="197"/>
      <c r="E254" s="198"/>
      <c r="F254" s="199"/>
      <c r="G254" s="202"/>
      <c r="H254" s="202"/>
    </row>
    <row r="255" spans="1:8" s="61" customFormat="1" ht="15" customHeight="1">
      <c r="A255" s="195"/>
      <c r="C255" s="196"/>
      <c r="D255" s="197"/>
      <c r="E255" s="198"/>
      <c r="F255" s="199"/>
      <c r="G255" s="202"/>
      <c r="H255" s="202"/>
    </row>
    <row r="256" spans="1:8" s="61" customFormat="1" ht="15" customHeight="1">
      <c r="A256" s="195"/>
      <c r="C256" s="196"/>
      <c r="D256" s="197"/>
      <c r="E256" s="198"/>
      <c r="F256" s="199"/>
      <c r="G256" s="202"/>
      <c r="H256" s="202"/>
    </row>
    <row r="257" spans="1:8" s="61" customFormat="1" ht="15" customHeight="1">
      <c r="A257" s="195"/>
      <c r="C257" s="196"/>
      <c r="D257" s="197"/>
      <c r="E257" s="198"/>
      <c r="F257" s="199"/>
      <c r="G257" s="202"/>
      <c r="H257" s="202"/>
    </row>
    <row r="258" spans="1:8" s="61" customFormat="1" ht="15" customHeight="1">
      <c r="A258" s="195"/>
      <c r="C258" s="196"/>
      <c r="D258" s="197"/>
      <c r="E258" s="198"/>
      <c r="F258" s="199"/>
      <c r="G258" s="202"/>
      <c r="H258" s="202"/>
    </row>
    <row r="259" spans="1:8" s="61" customFormat="1" ht="15" customHeight="1">
      <c r="A259" s="195"/>
      <c r="C259" s="196"/>
      <c r="D259" s="197"/>
      <c r="E259" s="198"/>
      <c r="F259" s="199"/>
      <c r="G259" s="202"/>
      <c r="H259" s="202"/>
    </row>
    <row r="260" spans="1:8" s="61" customFormat="1" ht="15" customHeight="1">
      <c r="A260" s="195"/>
      <c r="C260" s="196"/>
      <c r="D260" s="197"/>
      <c r="E260" s="198"/>
      <c r="F260" s="199"/>
      <c r="G260" s="202"/>
      <c r="H260" s="202"/>
    </row>
    <row r="261" spans="1:8" s="61" customFormat="1" ht="15" customHeight="1">
      <c r="A261" s="195"/>
      <c r="C261" s="196"/>
      <c r="D261" s="197"/>
      <c r="E261" s="198"/>
      <c r="F261" s="199"/>
      <c r="G261" s="202"/>
      <c r="H261" s="202"/>
    </row>
    <row r="262" spans="1:8" s="61" customFormat="1" ht="15" customHeight="1">
      <c r="A262" s="195"/>
      <c r="C262" s="196"/>
      <c r="D262" s="197"/>
      <c r="E262" s="198"/>
      <c r="F262" s="199"/>
      <c r="G262" s="202"/>
      <c r="H262" s="202"/>
    </row>
    <row r="263" spans="1:8" s="61" customFormat="1" ht="15" customHeight="1">
      <c r="A263" s="195"/>
      <c r="C263" s="196"/>
      <c r="D263" s="197"/>
      <c r="E263" s="198"/>
      <c r="F263" s="199"/>
      <c r="G263" s="202"/>
      <c r="H263" s="202"/>
    </row>
    <row r="264" spans="1:8" s="61" customFormat="1" ht="15" customHeight="1">
      <c r="A264" s="195"/>
      <c r="C264" s="196"/>
      <c r="D264" s="197"/>
      <c r="E264" s="198"/>
      <c r="F264" s="199"/>
      <c r="G264" s="202"/>
      <c r="H264" s="202"/>
    </row>
    <row r="265" spans="1:8" s="61" customFormat="1" ht="15" customHeight="1">
      <c r="A265" s="195"/>
      <c r="C265" s="196"/>
      <c r="D265" s="197"/>
      <c r="E265" s="198"/>
      <c r="F265" s="199"/>
      <c r="G265" s="202"/>
      <c r="H265" s="202"/>
    </row>
    <row r="266" spans="1:8" s="61" customFormat="1" ht="15" customHeight="1">
      <c r="A266" s="195"/>
      <c r="C266" s="196"/>
      <c r="D266" s="197"/>
      <c r="E266" s="198"/>
      <c r="F266" s="199"/>
      <c r="G266" s="202"/>
      <c r="H266" s="202"/>
    </row>
    <row r="267" spans="1:8" s="61" customFormat="1" ht="15" customHeight="1">
      <c r="A267" s="195"/>
      <c r="C267" s="196"/>
      <c r="D267" s="197"/>
      <c r="E267" s="198"/>
      <c r="F267" s="199"/>
      <c r="G267" s="202"/>
      <c r="H267" s="202"/>
    </row>
    <row r="268" spans="1:8" s="61" customFormat="1" ht="15" customHeight="1">
      <c r="A268" s="195"/>
      <c r="C268" s="196"/>
      <c r="D268" s="197"/>
      <c r="E268" s="198"/>
      <c r="F268" s="199"/>
      <c r="G268" s="202"/>
      <c r="H268" s="202"/>
    </row>
    <row r="269" spans="1:8" s="61" customFormat="1" ht="15" customHeight="1">
      <c r="A269" s="195"/>
      <c r="C269" s="196"/>
      <c r="D269" s="197"/>
      <c r="E269" s="198"/>
      <c r="F269" s="199"/>
      <c r="G269" s="202"/>
      <c r="H269" s="202"/>
    </row>
    <row r="270" spans="1:8" s="61" customFormat="1" ht="15" customHeight="1">
      <c r="A270" s="195"/>
      <c r="C270" s="196"/>
      <c r="D270" s="197"/>
      <c r="E270" s="198"/>
      <c r="F270" s="199"/>
      <c r="G270" s="202"/>
      <c r="H270" s="202"/>
    </row>
    <row r="271" spans="1:8" s="61" customFormat="1" ht="15" customHeight="1">
      <c r="A271" s="195"/>
      <c r="C271" s="196"/>
      <c r="D271" s="197"/>
      <c r="E271" s="198"/>
      <c r="F271" s="199"/>
      <c r="G271" s="202"/>
      <c r="H271" s="202"/>
    </row>
    <row r="272" spans="1:8" s="61" customFormat="1" ht="15" customHeight="1">
      <c r="A272" s="195"/>
      <c r="C272" s="196"/>
      <c r="D272" s="197"/>
      <c r="E272" s="198"/>
      <c r="F272" s="199"/>
      <c r="G272" s="202"/>
      <c r="H272" s="202"/>
    </row>
    <row r="273" spans="1:8" s="61" customFormat="1" ht="15" customHeight="1">
      <c r="A273" s="195"/>
      <c r="C273" s="196"/>
      <c r="D273" s="197"/>
      <c r="E273" s="198"/>
      <c r="F273" s="199"/>
      <c r="G273" s="202"/>
      <c r="H273" s="202"/>
    </row>
    <row r="274" spans="1:8" s="61" customFormat="1" ht="15" customHeight="1">
      <c r="A274" s="195"/>
      <c r="C274" s="196"/>
      <c r="D274" s="197"/>
      <c r="E274" s="198"/>
      <c r="F274" s="199"/>
      <c r="G274" s="202"/>
      <c r="H274" s="202"/>
    </row>
    <row r="275" spans="1:8" s="61" customFormat="1" ht="15" customHeight="1">
      <c r="A275" s="195"/>
      <c r="C275" s="196"/>
      <c r="D275" s="197"/>
      <c r="E275" s="198"/>
      <c r="F275" s="199"/>
      <c r="G275" s="202"/>
      <c r="H275" s="202"/>
    </row>
    <row r="276" spans="1:8" s="61" customFormat="1" ht="15" customHeight="1">
      <c r="A276" s="195"/>
      <c r="C276" s="196"/>
      <c r="D276" s="197"/>
      <c r="E276" s="198"/>
      <c r="F276" s="199"/>
      <c r="G276" s="202"/>
      <c r="H276" s="202"/>
    </row>
    <row r="277" spans="1:8" s="61" customFormat="1" ht="15" customHeight="1">
      <c r="A277" s="195"/>
      <c r="C277" s="196"/>
      <c r="D277" s="197"/>
      <c r="E277" s="198"/>
      <c r="F277" s="199"/>
      <c r="G277" s="202"/>
      <c r="H277" s="202"/>
    </row>
    <row r="278" spans="1:8" s="61" customFormat="1" ht="15" customHeight="1">
      <c r="A278" s="195"/>
      <c r="C278" s="196"/>
      <c r="D278" s="197"/>
      <c r="E278" s="198"/>
      <c r="F278" s="199"/>
      <c r="G278" s="202"/>
      <c r="H278" s="202"/>
    </row>
    <row r="279" spans="1:8" s="61" customFormat="1" ht="15" customHeight="1">
      <c r="A279" s="195"/>
      <c r="C279" s="196"/>
      <c r="D279" s="197"/>
      <c r="E279" s="198"/>
      <c r="F279" s="199"/>
      <c r="G279" s="202"/>
      <c r="H279" s="202"/>
    </row>
    <row r="280" spans="1:8" s="61" customFormat="1" ht="15" customHeight="1">
      <c r="A280" s="195"/>
      <c r="C280" s="196"/>
      <c r="D280" s="197"/>
      <c r="E280" s="198"/>
      <c r="F280" s="199"/>
      <c r="G280" s="202"/>
      <c r="H280" s="202"/>
    </row>
    <row r="281" spans="1:8" s="61" customFormat="1" ht="15" customHeight="1">
      <c r="A281" s="195"/>
      <c r="C281" s="196"/>
      <c r="D281" s="197"/>
      <c r="E281" s="198"/>
      <c r="F281" s="199"/>
      <c r="G281" s="202"/>
      <c r="H281" s="202"/>
    </row>
    <row r="282" spans="1:8" s="61" customFormat="1" ht="15" customHeight="1">
      <c r="A282" s="195"/>
      <c r="C282" s="196"/>
      <c r="D282" s="197"/>
      <c r="E282" s="198"/>
      <c r="F282" s="199"/>
      <c r="G282" s="202"/>
      <c r="H282" s="202"/>
    </row>
    <row r="283" spans="1:8" s="61" customFormat="1" ht="15" customHeight="1">
      <c r="A283" s="195"/>
      <c r="C283" s="196"/>
      <c r="D283" s="197"/>
      <c r="E283" s="198"/>
      <c r="F283" s="199"/>
      <c r="G283" s="202"/>
      <c r="H283" s="202"/>
    </row>
    <row r="284" spans="1:8" s="61" customFormat="1" ht="15" customHeight="1">
      <c r="A284" s="195"/>
      <c r="C284" s="196"/>
      <c r="D284" s="197"/>
      <c r="E284" s="198"/>
      <c r="F284" s="199"/>
      <c r="G284" s="202"/>
      <c r="H284" s="202"/>
    </row>
    <row r="285" spans="1:8" s="61" customFormat="1" ht="15" customHeight="1">
      <c r="A285" s="195"/>
      <c r="C285" s="196"/>
      <c r="D285" s="197"/>
      <c r="E285" s="198"/>
      <c r="F285" s="199"/>
      <c r="G285" s="202"/>
      <c r="H285" s="202"/>
    </row>
    <row r="286" spans="1:8" s="61" customFormat="1" ht="15" customHeight="1">
      <c r="A286" s="195"/>
      <c r="C286" s="196"/>
      <c r="D286" s="197"/>
      <c r="E286" s="198"/>
      <c r="F286" s="199"/>
      <c r="G286" s="202"/>
      <c r="H286" s="202"/>
    </row>
    <row r="287" spans="1:8" s="61" customFormat="1" ht="15" customHeight="1">
      <c r="A287" s="195"/>
      <c r="C287" s="196"/>
      <c r="D287" s="197"/>
      <c r="E287" s="198"/>
      <c r="F287" s="199"/>
      <c r="G287" s="202"/>
      <c r="H287" s="202"/>
    </row>
    <row r="288" spans="1:8" s="61" customFormat="1" ht="15" customHeight="1">
      <c r="A288" s="195"/>
      <c r="C288" s="196"/>
      <c r="D288" s="197"/>
      <c r="E288" s="198"/>
      <c r="F288" s="199"/>
      <c r="G288" s="202"/>
      <c r="H288" s="202"/>
    </row>
    <row r="289" spans="1:8" s="61" customFormat="1" ht="15" customHeight="1">
      <c r="A289" s="195"/>
      <c r="C289" s="196"/>
      <c r="D289" s="197"/>
      <c r="E289" s="198"/>
      <c r="F289" s="199"/>
      <c r="G289" s="202"/>
      <c r="H289" s="202"/>
    </row>
    <row r="290" spans="1:8" s="61" customFormat="1" ht="15" customHeight="1">
      <c r="A290" s="195"/>
      <c r="C290" s="196"/>
      <c r="D290" s="197"/>
      <c r="E290" s="198"/>
      <c r="F290" s="199"/>
      <c r="G290" s="202"/>
      <c r="H290" s="202"/>
    </row>
    <row r="291" spans="1:8" s="61" customFormat="1" ht="15" customHeight="1">
      <c r="A291" s="195"/>
      <c r="C291" s="196"/>
      <c r="D291" s="197"/>
      <c r="E291" s="198"/>
      <c r="F291" s="199"/>
      <c r="G291" s="202"/>
      <c r="H291" s="202"/>
    </row>
    <row r="292" spans="1:8" s="61" customFormat="1" ht="15" customHeight="1">
      <c r="A292" s="195"/>
      <c r="C292" s="196"/>
      <c r="D292" s="197"/>
      <c r="E292" s="198"/>
      <c r="F292" s="199"/>
      <c r="G292" s="202"/>
      <c r="H292" s="202"/>
    </row>
    <row r="293" spans="1:8" s="61" customFormat="1" ht="15" customHeight="1">
      <c r="A293" s="195"/>
      <c r="C293" s="196"/>
      <c r="D293" s="197"/>
      <c r="E293" s="198"/>
      <c r="F293" s="199"/>
      <c r="G293" s="202"/>
      <c r="H293" s="202"/>
    </row>
    <row r="294" spans="1:8" s="61" customFormat="1" ht="15" customHeight="1">
      <c r="A294" s="195"/>
      <c r="C294" s="196"/>
      <c r="D294" s="197"/>
      <c r="E294" s="198"/>
      <c r="F294" s="199"/>
      <c r="G294" s="202"/>
      <c r="H294" s="202"/>
    </row>
    <row r="295" spans="1:8" s="61" customFormat="1" ht="15" customHeight="1">
      <c r="A295" s="195"/>
      <c r="C295" s="196"/>
      <c r="D295" s="197"/>
      <c r="E295" s="198"/>
      <c r="F295" s="199"/>
      <c r="G295" s="202"/>
      <c r="H295" s="202"/>
    </row>
    <row r="296" spans="1:8" s="61" customFormat="1" ht="15" customHeight="1">
      <c r="A296" s="195"/>
      <c r="C296" s="196"/>
      <c r="D296" s="197"/>
      <c r="E296" s="198"/>
      <c r="F296" s="199"/>
      <c r="G296" s="202"/>
      <c r="H296" s="202"/>
    </row>
    <row r="297" spans="1:8" s="61" customFormat="1" ht="15" customHeight="1">
      <c r="A297" s="195"/>
      <c r="C297" s="196"/>
      <c r="D297" s="197"/>
      <c r="E297" s="198"/>
      <c r="F297" s="199"/>
      <c r="G297" s="202"/>
      <c r="H297" s="202"/>
    </row>
    <row r="298" spans="1:8" s="61" customFormat="1" ht="15" customHeight="1">
      <c r="A298" s="195"/>
      <c r="C298" s="196"/>
      <c r="D298" s="197"/>
      <c r="E298" s="198"/>
      <c r="F298" s="199"/>
      <c r="G298" s="202"/>
      <c r="H298" s="202"/>
    </row>
    <row r="299" spans="1:8" s="61" customFormat="1" ht="15" customHeight="1">
      <c r="A299" s="195"/>
      <c r="C299" s="196"/>
      <c r="D299" s="197"/>
      <c r="E299" s="198"/>
      <c r="F299" s="199"/>
      <c r="G299" s="202"/>
      <c r="H299" s="202"/>
    </row>
    <row r="300" spans="1:8" s="61" customFormat="1" ht="15" customHeight="1">
      <c r="A300" s="195"/>
      <c r="C300" s="196"/>
      <c r="D300" s="197"/>
      <c r="E300" s="198"/>
      <c r="F300" s="199"/>
      <c r="G300" s="202"/>
      <c r="H300" s="202"/>
    </row>
    <row r="301" spans="1:8" s="61" customFormat="1" ht="15" customHeight="1">
      <c r="A301" s="195"/>
      <c r="C301" s="196"/>
      <c r="D301" s="197"/>
      <c r="E301" s="198"/>
      <c r="F301" s="199"/>
      <c r="G301" s="202"/>
      <c r="H301" s="202"/>
    </row>
    <row r="302" spans="1:8" s="61" customFormat="1" ht="15" customHeight="1">
      <c r="A302" s="195"/>
      <c r="C302" s="196"/>
      <c r="D302" s="197"/>
      <c r="E302" s="198"/>
      <c r="F302" s="199"/>
      <c r="G302" s="202"/>
      <c r="H302" s="202"/>
    </row>
    <row r="303" spans="1:8" s="61" customFormat="1" ht="15" customHeight="1">
      <c r="A303" s="195"/>
      <c r="C303" s="196"/>
      <c r="D303" s="197"/>
      <c r="E303" s="198"/>
      <c r="F303" s="199"/>
      <c r="G303" s="202"/>
      <c r="H303" s="202"/>
    </row>
    <row r="304" spans="1:8" s="61" customFormat="1" ht="15" customHeight="1">
      <c r="A304" s="195"/>
      <c r="C304" s="196"/>
      <c r="D304" s="197"/>
      <c r="E304" s="198"/>
      <c r="F304" s="199"/>
      <c r="G304" s="202"/>
      <c r="H304" s="202"/>
    </row>
    <row r="305" spans="1:8" s="61" customFormat="1" ht="15" customHeight="1">
      <c r="A305" s="195"/>
      <c r="C305" s="196"/>
      <c r="D305" s="197"/>
      <c r="E305" s="198"/>
      <c r="F305" s="199"/>
      <c r="G305" s="202"/>
      <c r="H305" s="202"/>
    </row>
    <row r="306" spans="1:8" s="61" customFormat="1" ht="15" customHeight="1">
      <c r="A306" s="195"/>
      <c r="C306" s="196"/>
      <c r="D306" s="197"/>
      <c r="E306" s="198"/>
      <c r="F306" s="199"/>
      <c r="G306" s="202"/>
      <c r="H306" s="202"/>
    </row>
    <row r="307" spans="1:8" s="61" customFormat="1" ht="15" customHeight="1">
      <c r="A307" s="195"/>
      <c r="C307" s="196"/>
      <c r="D307" s="197"/>
      <c r="E307" s="198"/>
      <c r="F307" s="199"/>
      <c r="G307" s="202"/>
      <c r="H307" s="202"/>
    </row>
    <row r="308" spans="1:8" s="61" customFormat="1" ht="15" customHeight="1">
      <c r="A308" s="195"/>
      <c r="C308" s="196"/>
      <c r="D308" s="197"/>
      <c r="E308" s="198"/>
      <c r="F308" s="199"/>
      <c r="G308" s="202"/>
      <c r="H308" s="202"/>
    </row>
    <row r="309" spans="1:8" s="61" customFormat="1" ht="15" customHeight="1">
      <c r="A309" s="195"/>
      <c r="C309" s="196"/>
      <c r="D309" s="197"/>
      <c r="E309" s="198"/>
      <c r="F309" s="199"/>
      <c r="G309" s="202"/>
      <c r="H309" s="202"/>
    </row>
    <row r="310" spans="1:8" s="61" customFormat="1" ht="15" customHeight="1">
      <c r="A310" s="195"/>
      <c r="C310" s="196"/>
      <c r="D310" s="197"/>
      <c r="E310" s="198"/>
      <c r="F310" s="199"/>
      <c r="G310" s="202"/>
      <c r="H310" s="202"/>
    </row>
  </sheetData>
  <mergeCells count="16">
    <mergeCell ref="A1:C1"/>
    <mergeCell ref="A2:C2"/>
    <mergeCell ref="A3:C3"/>
    <mergeCell ref="A4:B5"/>
    <mergeCell ref="C4:C5"/>
    <mergeCell ref="F4:F5"/>
    <mergeCell ref="A13:F13"/>
    <mergeCell ref="A14:F14"/>
    <mergeCell ref="B23:C23"/>
    <mergeCell ref="A21:H21"/>
    <mergeCell ref="A6:B6"/>
    <mergeCell ref="A7:B7"/>
    <mergeCell ref="A8:B8"/>
    <mergeCell ref="A9:B9"/>
    <mergeCell ref="A10:B10"/>
    <mergeCell ref="A11:B11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E259"/>
  <sheetViews>
    <sheetView zoomScale="85" zoomScaleNormal="85" workbookViewId="0">
      <pane xSplit="5" ySplit="24" topLeftCell="F25" activePane="bottomRight" state="frozen"/>
      <selection activeCell="A13" sqref="A13"/>
      <selection pane="topRight" activeCell="G13" sqref="G13"/>
      <selection pane="bottomLeft" activeCell="A23" sqref="A23"/>
      <selection pane="bottomRight" activeCell="L35" sqref="L35"/>
    </sheetView>
  </sheetViews>
  <sheetFormatPr defaultColWidth="9.85546875" defaultRowHeight="15" customHeight="1"/>
  <cols>
    <col min="1" max="1" width="4" style="60" customWidth="1"/>
    <col min="2" max="2" width="22.140625" style="59" customWidth="1"/>
    <col min="3" max="3" width="10" style="63" customWidth="1"/>
    <col min="4" max="4" width="20.85546875" style="64" customWidth="1"/>
    <col min="5" max="5" width="13.42578125" style="70" customWidth="1"/>
    <col min="6" max="6" width="18.28515625" style="221" customWidth="1"/>
    <col min="7" max="16384" width="9.85546875" style="59"/>
  </cols>
  <sheetData>
    <row r="1" spans="1:6" ht="15" hidden="1" customHeight="1">
      <c r="A1" s="527" t="s">
        <v>0</v>
      </c>
      <c r="B1" s="519"/>
      <c r="C1" s="519"/>
      <c r="D1" s="60"/>
      <c r="E1" s="113"/>
      <c r="F1" s="387"/>
    </row>
    <row r="2" spans="1:6" ht="23.25" hidden="1" customHeight="1">
      <c r="A2" s="528" t="s">
        <v>2</v>
      </c>
      <c r="B2" s="519"/>
      <c r="C2" s="519"/>
      <c r="D2" s="60"/>
      <c r="E2" s="113"/>
      <c r="F2" s="387"/>
    </row>
    <row r="3" spans="1:6" ht="28.5" hidden="1" customHeight="1">
      <c r="A3" s="529" t="s">
        <v>10</v>
      </c>
      <c r="B3" s="519"/>
      <c r="C3" s="519"/>
      <c r="D3" s="60"/>
      <c r="E3" s="102"/>
      <c r="F3" s="325"/>
    </row>
    <row r="4" spans="1:6" ht="26.25" hidden="1" customHeight="1">
      <c r="A4" s="530" t="s">
        <v>11</v>
      </c>
      <c r="B4" s="519"/>
      <c r="C4" s="531" t="s">
        <v>12</v>
      </c>
      <c r="D4" s="62"/>
      <c r="E4" s="523"/>
      <c r="F4" s="388"/>
    </row>
    <row r="5" spans="1:6" ht="33" hidden="1" customHeight="1">
      <c r="A5" s="519"/>
      <c r="B5" s="519"/>
      <c r="C5" s="532"/>
      <c r="E5" s="524"/>
      <c r="F5" s="325"/>
    </row>
    <row r="6" spans="1:6" ht="36" hidden="1" customHeight="1">
      <c r="A6" s="518" t="s">
        <v>31</v>
      </c>
      <c r="B6" s="519"/>
      <c r="C6" s="393"/>
      <c r="D6" s="65"/>
      <c r="E6" s="103"/>
      <c r="F6" s="325"/>
    </row>
    <row r="7" spans="1:6" ht="30" hidden="1" customHeight="1">
      <c r="A7" s="518" t="s">
        <v>36</v>
      </c>
      <c r="B7" s="519"/>
      <c r="C7" s="393" t="s">
        <v>37</v>
      </c>
      <c r="D7" s="65"/>
      <c r="E7" s="103"/>
      <c r="F7" s="325"/>
    </row>
    <row r="8" spans="1:6" ht="33" hidden="1" customHeight="1">
      <c r="A8" s="518" t="s">
        <v>8</v>
      </c>
      <c r="B8" s="519"/>
      <c r="C8" s="393" t="s">
        <v>40</v>
      </c>
      <c r="D8" s="65"/>
      <c r="E8" s="103"/>
      <c r="F8" s="325"/>
    </row>
    <row r="9" spans="1:6" ht="27.75" hidden="1" customHeight="1">
      <c r="A9" s="518" t="s">
        <v>43</v>
      </c>
      <c r="B9" s="519"/>
      <c r="C9" s="393" t="s">
        <v>44</v>
      </c>
      <c r="D9" s="65"/>
      <c r="E9" s="103"/>
      <c r="F9" s="325"/>
    </row>
    <row r="10" spans="1:6" ht="26.25" hidden="1" customHeight="1">
      <c r="A10" s="522" t="s">
        <v>45</v>
      </c>
      <c r="B10" s="519"/>
      <c r="C10" s="393" t="s">
        <v>54</v>
      </c>
      <c r="D10" s="65"/>
      <c r="E10" s="103"/>
      <c r="F10" s="325"/>
    </row>
    <row r="11" spans="1:6" ht="36" hidden="1" customHeight="1">
      <c r="A11" s="518" t="s">
        <v>75</v>
      </c>
      <c r="B11" s="519"/>
      <c r="C11" s="393" t="s">
        <v>76</v>
      </c>
      <c r="D11" s="65"/>
      <c r="E11" s="103"/>
      <c r="F11" s="325"/>
    </row>
    <row r="12" spans="1:6" ht="33" hidden="1" customHeight="1">
      <c r="A12" s="66"/>
      <c r="B12" s="67"/>
      <c r="C12" s="68"/>
      <c r="D12" s="69"/>
      <c r="E12" s="67"/>
      <c r="F12" s="388"/>
    </row>
    <row r="13" spans="1:6" s="61" customFormat="1" ht="19.5" hidden="1" customHeight="1">
      <c r="A13" s="471" t="s">
        <v>296</v>
      </c>
      <c r="B13" s="471"/>
      <c r="C13" s="471"/>
      <c r="D13" s="471"/>
      <c r="E13" s="471"/>
      <c r="F13" s="325"/>
    </row>
    <row r="14" spans="1:6" s="61" customFormat="1" ht="17.25" hidden="1" customHeight="1">
      <c r="A14" s="472" t="s">
        <v>2</v>
      </c>
      <c r="B14" s="472"/>
      <c r="C14" s="472"/>
      <c r="D14" s="472"/>
      <c r="E14" s="472"/>
      <c r="F14" s="325"/>
    </row>
    <row r="15" spans="1:6" s="104" customFormat="1" ht="24.75" hidden="1" customHeight="1">
      <c r="A15" s="318"/>
      <c r="C15" s="319"/>
      <c r="D15" s="320"/>
      <c r="E15" s="316"/>
      <c r="F15" s="322"/>
    </row>
    <row r="16" spans="1:6" s="105" customFormat="1" ht="20.25" hidden="1" customHeight="1">
      <c r="B16" s="326"/>
      <c r="C16" s="326"/>
      <c r="D16" s="326"/>
      <c r="E16" s="104"/>
      <c r="F16" s="384"/>
    </row>
    <row r="17" spans="1:239" s="61" customFormat="1" ht="12.75" hidden="1" customHeight="1">
      <c r="A17" s="195"/>
      <c r="C17" s="196"/>
      <c r="D17" s="197"/>
      <c r="E17" s="199"/>
      <c r="F17" s="385"/>
    </row>
    <row r="18" spans="1:239" s="61" customFormat="1" ht="6" customHeight="1">
      <c r="A18" s="195"/>
      <c r="C18" s="196"/>
      <c r="D18" s="197"/>
      <c r="E18" s="199"/>
      <c r="F18" s="386"/>
    </row>
    <row r="19" spans="1:239" s="251" customFormat="1" ht="15.75" customHeight="1">
      <c r="A19" s="243" t="s">
        <v>0</v>
      </c>
      <c r="B19" s="243"/>
      <c r="C19" s="245"/>
      <c r="D19" s="245"/>
      <c r="E19" s="246"/>
      <c r="F19" s="248" t="s">
        <v>399</v>
      </c>
      <c r="G19" s="248"/>
      <c r="H19" s="248"/>
      <c r="I19" s="246"/>
      <c r="J19" s="247"/>
      <c r="K19" s="248"/>
      <c r="L19" s="249"/>
      <c r="M19" s="250"/>
    </row>
    <row r="20" spans="1:239" s="251" customFormat="1" ht="15.75" customHeight="1">
      <c r="A20" s="332" t="s">
        <v>394</v>
      </c>
      <c r="B20" s="332"/>
      <c r="C20" s="245"/>
      <c r="D20" s="245"/>
      <c r="E20" s="246"/>
      <c r="F20" s="424" t="s">
        <v>491</v>
      </c>
      <c r="G20" s="252"/>
      <c r="H20" s="333"/>
      <c r="I20" s="246"/>
      <c r="J20" s="247"/>
      <c r="K20" s="424"/>
      <c r="L20" s="249"/>
      <c r="M20" s="250"/>
    </row>
    <row r="21" spans="1:239" s="251" customFormat="1" ht="6.75" customHeight="1">
      <c r="A21" s="253"/>
      <c r="B21" s="254"/>
      <c r="C21" s="255"/>
      <c r="D21" s="255"/>
      <c r="E21" s="253"/>
      <c r="F21" s="247"/>
      <c r="G21" s="247"/>
      <c r="H21" s="255"/>
      <c r="I21" s="255"/>
      <c r="J21" s="253"/>
      <c r="K21" s="247"/>
      <c r="L21" s="247"/>
      <c r="M21" s="256"/>
      <c r="N21" s="250"/>
    </row>
    <row r="22" spans="1:239" s="250" customFormat="1" ht="62.25" customHeight="1">
      <c r="A22" s="517" t="s">
        <v>504</v>
      </c>
      <c r="B22" s="517"/>
      <c r="C22" s="517"/>
      <c r="D22" s="517"/>
      <c r="E22" s="517"/>
      <c r="F22" s="517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</row>
    <row r="23" spans="1:239" s="61" customFormat="1" ht="21.75" customHeight="1">
      <c r="A23" s="195"/>
      <c r="C23" s="196"/>
      <c r="D23" s="197"/>
      <c r="E23" s="199"/>
      <c r="F23" s="386"/>
    </row>
    <row r="24" spans="1:239" s="87" customFormat="1" ht="53.25" customHeight="1">
      <c r="A24" s="443" t="s">
        <v>5</v>
      </c>
      <c r="B24" s="533" t="s">
        <v>295</v>
      </c>
      <c r="C24" s="533"/>
      <c r="D24" s="438" t="s">
        <v>474</v>
      </c>
      <c r="E24" s="438" t="s">
        <v>478</v>
      </c>
      <c r="F24" s="172" t="s">
        <v>479</v>
      </c>
    </row>
    <row r="25" spans="1:239" s="123" customFormat="1" ht="34.5" customHeight="1">
      <c r="A25" s="100">
        <v>1</v>
      </c>
      <c r="B25" s="131" t="s">
        <v>194</v>
      </c>
      <c r="C25" s="119" t="s">
        <v>195</v>
      </c>
      <c r="D25" s="120" t="s">
        <v>318</v>
      </c>
      <c r="E25" s="100" t="s">
        <v>30</v>
      </c>
      <c r="F25" s="389">
        <v>174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</row>
    <row r="26" spans="1:239" s="123" customFormat="1" ht="34.5" customHeight="1">
      <c r="A26" s="100">
        <v>2</v>
      </c>
      <c r="B26" s="118" t="s">
        <v>290</v>
      </c>
      <c r="C26" s="119" t="s">
        <v>291</v>
      </c>
      <c r="D26" s="120" t="s">
        <v>323</v>
      </c>
      <c r="E26" s="100" t="s">
        <v>32</v>
      </c>
      <c r="F26" s="389">
        <v>160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</row>
    <row r="27" spans="1:239" s="123" customFormat="1" ht="34.5" customHeight="1">
      <c r="A27" s="100">
        <v>3</v>
      </c>
      <c r="B27" s="118" t="s">
        <v>158</v>
      </c>
      <c r="C27" s="126" t="s">
        <v>159</v>
      </c>
      <c r="D27" s="120" t="s">
        <v>318</v>
      </c>
      <c r="E27" s="100" t="s">
        <v>32</v>
      </c>
      <c r="F27" s="389">
        <v>152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</row>
    <row r="28" spans="1:239" s="123" customFormat="1" ht="34.5" customHeight="1">
      <c r="A28" s="100">
        <v>4</v>
      </c>
      <c r="B28" s="118" t="s">
        <v>152</v>
      </c>
      <c r="C28" s="119" t="s">
        <v>153</v>
      </c>
      <c r="D28" s="120" t="s">
        <v>318</v>
      </c>
      <c r="E28" s="100" t="s">
        <v>32</v>
      </c>
      <c r="F28" s="389">
        <v>148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</row>
    <row r="29" spans="1:239" s="123" customFormat="1" ht="34.5" customHeight="1">
      <c r="A29" s="100">
        <v>5</v>
      </c>
      <c r="B29" s="118" t="s">
        <v>188</v>
      </c>
      <c r="C29" s="119" t="s">
        <v>141</v>
      </c>
      <c r="D29" s="120" t="s">
        <v>318</v>
      </c>
      <c r="E29" s="100" t="s">
        <v>32</v>
      </c>
      <c r="F29" s="389">
        <v>148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</row>
    <row r="30" spans="1:239" s="123" customFormat="1" ht="34.5" customHeight="1">
      <c r="A30" s="100">
        <v>6</v>
      </c>
      <c r="B30" s="118" t="s">
        <v>196</v>
      </c>
      <c r="C30" s="119" t="s">
        <v>197</v>
      </c>
      <c r="D30" s="120" t="s">
        <v>318</v>
      </c>
      <c r="E30" s="100" t="s">
        <v>32</v>
      </c>
      <c r="F30" s="389">
        <v>148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</row>
    <row r="31" spans="1:239" s="123" customFormat="1" ht="34.5" customHeight="1">
      <c r="A31" s="100">
        <v>7</v>
      </c>
      <c r="B31" s="118" t="s">
        <v>192</v>
      </c>
      <c r="C31" s="119" t="s">
        <v>193</v>
      </c>
      <c r="D31" s="120" t="s">
        <v>318</v>
      </c>
      <c r="E31" s="100" t="s">
        <v>30</v>
      </c>
      <c r="F31" s="389">
        <v>144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</row>
    <row r="32" spans="1:239" s="123" customFormat="1" ht="23.25" hidden="1" customHeight="1">
      <c r="A32" s="100">
        <v>8</v>
      </c>
      <c r="B32" s="131" t="s">
        <v>156</v>
      </c>
      <c r="C32" s="119" t="s">
        <v>157</v>
      </c>
      <c r="D32" s="120" t="s">
        <v>318</v>
      </c>
      <c r="E32" s="100" t="s">
        <v>32</v>
      </c>
      <c r="F32" s="389">
        <v>133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</row>
    <row r="33" spans="1:239" s="123" customFormat="1" ht="37.5" hidden="1" customHeight="1">
      <c r="A33" s="100">
        <v>9</v>
      </c>
      <c r="B33" s="118" t="s">
        <v>161</v>
      </c>
      <c r="C33" s="119" t="s">
        <v>94</v>
      </c>
      <c r="D33" s="120" t="s">
        <v>318</v>
      </c>
      <c r="E33" s="100" t="s">
        <v>32</v>
      </c>
      <c r="F33" s="389">
        <v>132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</row>
    <row r="34" spans="1:239" s="123" customFormat="1" ht="23.25" hidden="1" customHeight="1">
      <c r="A34" s="100">
        <v>10</v>
      </c>
      <c r="B34" s="131" t="s">
        <v>160</v>
      </c>
      <c r="C34" s="119" t="s">
        <v>122</v>
      </c>
      <c r="D34" s="120" t="s">
        <v>318</v>
      </c>
      <c r="E34" s="100" t="s">
        <v>32</v>
      </c>
      <c r="F34" s="389">
        <v>120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</row>
    <row r="35" spans="1:239" s="61" customFormat="1" ht="15" customHeight="1">
      <c r="A35" s="195"/>
      <c r="C35" s="196"/>
      <c r="D35" s="197"/>
      <c r="E35" s="199"/>
      <c r="F35" s="221"/>
    </row>
    <row r="36" spans="1:239" s="61" customFormat="1" ht="15" customHeight="1">
      <c r="A36" s="195"/>
      <c r="C36" s="196"/>
      <c r="D36" s="197"/>
      <c r="E36" s="199"/>
      <c r="F36" s="221"/>
    </row>
    <row r="37" spans="1:239" s="61" customFormat="1" ht="15" customHeight="1">
      <c r="A37" s="195"/>
      <c r="C37" s="196"/>
      <c r="D37" s="197"/>
      <c r="E37" s="199"/>
      <c r="F37" s="221"/>
    </row>
    <row r="38" spans="1:239" s="61" customFormat="1" ht="15" customHeight="1">
      <c r="A38" s="195"/>
      <c r="C38" s="196"/>
      <c r="D38" s="197"/>
      <c r="E38" s="199"/>
      <c r="F38" s="221"/>
    </row>
    <row r="39" spans="1:239" s="61" customFormat="1" ht="15" customHeight="1">
      <c r="A39" s="195"/>
      <c r="C39" s="196"/>
      <c r="D39" s="197"/>
      <c r="E39" s="199"/>
      <c r="F39" s="221"/>
    </row>
    <row r="40" spans="1:239" s="61" customFormat="1" ht="15" customHeight="1">
      <c r="A40" s="195"/>
      <c r="C40" s="196"/>
      <c r="D40" s="197"/>
      <c r="E40" s="199"/>
      <c r="F40" s="221"/>
    </row>
    <row r="41" spans="1:239" s="61" customFormat="1" ht="15" customHeight="1">
      <c r="A41" s="195"/>
      <c r="C41" s="196"/>
      <c r="D41" s="197"/>
      <c r="E41" s="199"/>
      <c r="F41" s="221"/>
    </row>
    <row r="42" spans="1:239" s="61" customFormat="1" ht="15" customHeight="1">
      <c r="A42" s="195"/>
      <c r="C42" s="196"/>
      <c r="D42" s="197"/>
      <c r="E42" s="199"/>
      <c r="F42" s="221"/>
    </row>
    <row r="43" spans="1:239" s="61" customFormat="1" ht="15" customHeight="1">
      <c r="A43" s="195"/>
      <c r="C43" s="196"/>
      <c r="D43" s="197"/>
      <c r="E43" s="199"/>
      <c r="F43" s="221"/>
    </row>
    <row r="44" spans="1:239" s="61" customFormat="1" ht="15" customHeight="1">
      <c r="A44" s="195"/>
      <c r="C44" s="196"/>
      <c r="D44" s="197"/>
      <c r="E44" s="199"/>
      <c r="F44" s="221"/>
    </row>
    <row r="45" spans="1:239" s="61" customFormat="1" ht="15" customHeight="1">
      <c r="A45" s="195"/>
      <c r="C45" s="196"/>
      <c r="D45" s="197"/>
      <c r="E45" s="199"/>
      <c r="F45" s="221"/>
    </row>
    <row r="46" spans="1:239" s="61" customFormat="1" ht="15" customHeight="1">
      <c r="A46" s="195"/>
      <c r="C46" s="196"/>
      <c r="D46" s="197"/>
      <c r="E46" s="199"/>
      <c r="F46" s="221"/>
    </row>
    <row r="47" spans="1:239" s="61" customFormat="1" ht="15" customHeight="1">
      <c r="A47" s="195"/>
      <c r="C47" s="196"/>
      <c r="D47" s="197"/>
      <c r="E47" s="199"/>
      <c r="F47" s="221"/>
    </row>
    <row r="48" spans="1:239" s="61" customFormat="1" ht="15" customHeight="1">
      <c r="A48" s="195"/>
      <c r="C48" s="196"/>
      <c r="D48" s="197"/>
      <c r="E48" s="199"/>
      <c r="F48" s="221"/>
    </row>
    <row r="49" spans="1:6" s="61" customFormat="1" ht="15" customHeight="1">
      <c r="A49" s="195"/>
      <c r="C49" s="196"/>
      <c r="D49" s="197"/>
      <c r="E49" s="199"/>
      <c r="F49" s="221"/>
    </row>
    <row r="50" spans="1:6" s="61" customFormat="1" ht="15" customHeight="1">
      <c r="A50" s="195"/>
      <c r="C50" s="196"/>
      <c r="D50" s="197"/>
      <c r="E50" s="199"/>
      <c r="F50" s="221"/>
    </row>
    <row r="51" spans="1:6" s="61" customFormat="1" ht="15" customHeight="1">
      <c r="A51" s="195"/>
      <c r="C51" s="196"/>
      <c r="D51" s="197"/>
      <c r="E51" s="199"/>
      <c r="F51" s="221"/>
    </row>
    <row r="52" spans="1:6" s="61" customFormat="1" ht="15" customHeight="1">
      <c r="A52" s="195"/>
      <c r="C52" s="196"/>
      <c r="D52" s="197"/>
      <c r="E52" s="199"/>
      <c r="F52" s="221"/>
    </row>
    <row r="53" spans="1:6" s="61" customFormat="1" ht="15" customHeight="1">
      <c r="A53" s="195"/>
      <c r="C53" s="196"/>
      <c r="D53" s="197"/>
      <c r="E53" s="199"/>
      <c r="F53" s="221"/>
    </row>
    <row r="54" spans="1:6" s="61" customFormat="1" ht="15" customHeight="1">
      <c r="A54" s="195"/>
      <c r="C54" s="196"/>
      <c r="D54" s="197"/>
      <c r="E54" s="199"/>
      <c r="F54" s="221"/>
    </row>
    <row r="55" spans="1:6" s="61" customFormat="1" ht="15" customHeight="1">
      <c r="A55" s="195"/>
      <c r="C55" s="196"/>
      <c r="D55" s="197"/>
      <c r="E55" s="199"/>
      <c r="F55" s="221"/>
    </row>
    <row r="56" spans="1:6" s="61" customFormat="1" ht="15" customHeight="1">
      <c r="A56" s="195"/>
      <c r="C56" s="196"/>
      <c r="D56" s="197"/>
      <c r="E56" s="199"/>
      <c r="F56" s="221"/>
    </row>
    <row r="57" spans="1:6" s="61" customFormat="1" ht="15" customHeight="1">
      <c r="A57" s="195"/>
      <c r="C57" s="196"/>
      <c r="D57" s="197"/>
      <c r="E57" s="199"/>
      <c r="F57" s="221"/>
    </row>
    <row r="58" spans="1:6" s="61" customFormat="1" ht="15" customHeight="1">
      <c r="A58" s="195"/>
      <c r="C58" s="196"/>
      <c r="D58" s="197"/>
      <c r="E58" s="199"/>
      <c r="F58" s="221"/>
    </row>
    <row r="59" spans="1:6" s="61" customFormat="1" ht="15" customHeight="1">
      <c r="A59" s="195"/>
      <c r="C59" s="196"/>
      <c r="D59" s="197"/>
      <c r="E59" s="199"/>
      <c r="F59" s="221"/>
    </row>
    <row r="60" spans="1:6" s="61" customFormat="1" ht="15" customHeight="1">
      <c r="A60" s="195"/>
      <c r="C60" s="196"/>
      <c r="D60" s="197"/>
      <c r="E60" s="199"/>
      <c r="F60" s="221"/>
    </row>
    <row r="61" spans="1:6" s="61" customFormat="1" ht="15" customHeight="1">
      <c r="A61" s="195"/>
      <c r="C61" s="196"/>
      <c r="D61" s="197"/>
      <c r="E61" s="199"/>
      <c r="F61" s="221"/>
    </row>
    <row r="62" spans="1:6" s="61" customFormat="1" ht="15" customHeight="1">
      <c r="A62" s="195"/>
      <c r="C62" s="196"/>
      <c r="D62" s="197"/>
      <c r="E62" s="199"/>
      <c r="F62" s="221"/>
    </row>
    <row r="63" spans="1:6" s="61" customFormat="1" ht="15" customHeight="1">
      <c r="A63" s="195"/>
      <c r="C63" s="196"/>
      <c r="D63" s="197"/>
      <c r="E63" s="199"/>
      <c r="F63" s="221"/>
    </row>
    <row r="64" spans="1:6" s="61" customFormat="1" ht="15" customHeight="1">
      <c r="A64" s="195"/>
      <c r="C64" s="196"/>
      <c r="D64" s="197"/>
      <c r="E64" s="199"/>
      <c r="F64" s="221"/>
    </row>
    <row r="65" spans="1:6" s="61" customFormat="1" ht="15" customHeight="1">
      <c r="A65" s="195"/>
      <c r="C65" s="196"/>
      <c r="D65" s="197"/>
      <c r="E65" s="199"/>
      <c r="F65" s="221"/>
    </row>
    <row r="66" spans="1:6" s="61" customFormat="1" ht="15" customHeight="1">
      <c r="A66" s="195"/>
      <c r="C66" s="196"/>
      <c r="D66" s="197"/>
      <c r="E66" s="199"/>
      <c r="F66" s="221"/>
    </row>
    <row r="67" spans="1:6" s="61" customFormat="1" ht="15" customHeight="1">
      <c r="A67" s="195"/>
      <c r="C67" s="196"/>
      <c r="D67" s="197"/>
      <c r="E67" s="199"/>
      <c r="F67" s="221"/>
    </row>
    <row r="68" spans="1:6" s="61" customFormat="1" ht="15" customHeight="1">
      <c r="A68" s="195"/>
      <c r="C68" s="196"/>
      <c r="D68" s="197"/>
      <c r="E68" s="199"/>
      <c r="F68" s="221"/>
    </row>
    <row r="69" spans="1:6" s="61" customFormat="1" ht="15" customHeight="1">
      <c r="A69" s="195"/>
      <c r="C69" s="196"/>
      <c r="D69" s="197"/>
      <c r="E69" s="199"/>
      <c r="F69" s="221"/>
    </row>
    <row r="70" spans="1:6" s="61" customFormat="1" ht="15" customHeight="1">
      <c r="A70" s="195"/>
      <c r="C70" s="196"/>
      <c r="D70" s="197"/>
      <c r="E70" s="199"/>
      <c r="F70" s="221"/>
    </row>
    <row r="71" spans="1:6" s="61" customFormat="1" ht="15" customHeight="1">
      <c r="A71" s="195"/>
      <c r="C71" s="196"/>
      <c r="D71" s="197"/>
      <c r="E71" s="199"/>
      <c r="F71" s="221"/>
    </row>
    <row r="72" spans="1:6" s="61" customFormat="1" ht="15" customHeight="1">
      <c r="A72" s="195"/>
      <c r="C72" s="196"/>
      <c r="D72" s="197"/>
      <c r="E72" s="199"/>
      <c r="F72" s="221"/>
    </row>
    <row r="73" spans="1:6" s="61" customFormat="1" ht="15" customHeight="1">
      <c r="A73" s="195"/>
      <c r="C73" s="196"/>
      <c r="D73" s="197"/>
      <c r="E73" s="199"/>
      <c r="F73" s="221"/>
    </row>
    <row r="74" spans="1:6" s="61" customFormat="1" ht="15" customHeight="1">
      <c r="A74" s="195"/>
      <c r="C74" s="196"/>
      <c r="D74" s="197"/>
      <c r="E74" s="199"/>
      <c r="F74" s="221"/>
    </row>
    <row r="75" spans="1:6" s="61" customFormat="1" ht="15" customHeight="1">
      <c r="A75" s="195"/>
      <c r="C75" s="196"/>
      <c r="D75" s="197"/>
      <c r="E75" s="199"/>
      <c r="F75" s="221"/>
    </row>
    <row r="76" spans="1:6" s="61" customFormat="1" ht="15" customHeight="1">
      <c r="A76" s="195"/>
      <c r="C76" s="196"/>
      <c r="D76" s="197"/>
      <c r="E76" s="199"/>
      <c r="F76" s="221"/>
    </row>
    <row r="77" spans="1:6" s="61" customFormat="1" ht="15" customHeight="1">
      <c r="A77" s="195"/>
      <c r="C77" s="196"/>
      <c r="D77" s="197"/>
      <c r="E77" s="199"/>
      <c r="F77" s="221"/>
    </row>
    <row r="78" spans="1:6" s="61" customFormat="1" ht="15" customHeight="1">
      <c r="A78" s="195"/>
      <c r="C78" s="196"/>
      <c r="D78" s="197"/>
      <c r="E78" s="199"/>
      <c r="F78" s="221"/>
    </row>
    <row r="79" spans="1:6" s="61" customFormat="1" ht="15" customHeight="1">
      <c r="A79" s="195"/>
      <c r="C79" s="196"/>
      <c r="D79" s="197"/>
      <c r="E79" s="199"/>
      <c r="F79" s="221"/>
    </row>
    <row r="80" spans="1:6" s="61" customFormat="1" ht="15" customHeight="1">
      <c r="A80" s="195"/>
      <c r="C80" s="196"/>
      <c r="D80" s="197"/>
      <c r="E80" s="199"/>
      <c r="F80" s="221"/>
    </row>
    <row r="81" spans="1:6" s="61" customFormat="1" ht="15" customHeight="1">
      <c r="A81" s="195"/>
      <c r="C81" s="196"/>
      <c r="D81" s="197"/>
      <c r="E81" s="199"/>
      <c r="F81" s="221"/>
    </row>
    <row r="82" spans="1:6" s="61" customFormat="1" ht="15" customHeight="1">
      <c r="A82" s="195"/>
      <c r="C82" s="196"/>
      <c r="D82" s="197"/>
      <c r="E82" s="199"/>
      <c r="F82" s="221"/>
    </row>
    <row r="83" spans="1:6" s="61" customFormat="1" ht="15" customHeight="1">
      <c r="A83" s="195"/>
      <c r="C83" s="196"/>
      <c r="D83" s="197"/>
      <c r="E83" s="199"/>
      <c r="F83" s="221"/>
    </row>
    <row r="84" spans="1:6" s="61" customFormat="1" ht="15" customHeight="1">
      <c r="A84" s="195"/>
      <c r="C84" s="196"/>
      <c r="D84" s="197"/>
      <c r="E84" s="199"/>
      <c r="F84" s="221"/>
    </row>
    <row r="85" spans="1:6" s="61" customFormat="1" ht="15" customHeight="1">
      <c r="A85" s="195"/>
      <c r="C85" s="196"/>
      <c r="D85" s="197"/>
      <c r="E85" s="199"/>
      <c r="F85" s="221"/>
    </row>
    <row r="86" spans="1:6" s="61" customFormat="1" ht="15" customHeight="1">
      <c r="A86" s="195"/>
      <c r="C86" s="196"/>
      <c r="D86" s="197"/>
      <c r="E86" s="199"/>
      <c r="F86" s="221"/>
    </row>
    <row r="87" spans="1:6" s="61" customFormat="1" ht="15" customHeight="1">
      <c r="A87" s="195"/>
      <c r="C87" s="196"/>
      <c r="D87" s="197"/>
      <c r="E87" s="199"/>
      <c r="F87" s="221"/>
    </row>
    <row r="88" spans="1:6" s="61" customFormat="1" ht="15" customHeight="1">
      <c r="A88" s="195"/>
      <c r="C88" s="196"/>
      <c r="D88" s="197"/>
      <c r="E88" s="199"/>
      <c r="F88" s="221"/>
    </row>
    <row r="89" spans="1:6" s="61" customFormat="1" ht="15" customHeight="1">
      <c r="A89" s="195"/>
      <c r="C89" s="196"/>
      <c r="D89" s="197"/>
      <c r="E89" s="199"/>
      <c r="F89" s="221"/>
    </row>
    <row r="90" spans="1:6" s="61" customFormat="1" ht="15" customHeight="1">
      <c r="A90" s="195"/>
      <c r="C90" s="196"/>
      <c r="D90" s="197"/>
      <c r="E90" s="199"/>
      <c r="F90" s="221"/>
    </row>
    <row r="91" spans="1:6" s="61" customFormat="1" ht="15" customHeight="1">
      <c r="A91" s="195"/>
      <c r="C91" s="196"/>
      <c r="D91" s="197"/>
      <c r="E91" s="199"/>
      <c r="F91" s="221"/>
    </row>
    <row r="92" spans="1:6" s="61" customFormat="1" ht="15" customHeight="1">
      <c r="A92" s="195"/>
      <c r="C92" s="196"/>
      <c r="D92" s="197"/>
      <c r="E92" s="199"/>
      <c r="F92" s="221"/>
    </row>
    <row r="93" spans="1:6" s="61" customFormat="1" ht="15" customHeight="1">
      <c r="A93" s="195"/>
      <c r="C93" s="196"/>
      <c r="D93" s="197"/>
      <c r="E93" s="199"/>
      <c r="F93" s="221"/>
    </row>
    <row r="94" spans="1:6" s="61" customFormat="1" ht="15" customHeight="1">
      <c r="A94" s="195"/>
      <c r="C94" s="196"/>
      <c r="D94" s="197"/>
      <c r="E94" s="199"/>
      <c r="F94" s="221"/>
    </row>
    <row r="95" spans="1:6" s="61" customFormat="1" ht="15" customHeight="1">
      <c r="A95" s="195"/>
      <c r="C95" s="196"/>
      <c r="D95" s="197"/>
      <c r="E95" s="199"/>
      <c r="F95" s="221"/>
    </row>
    <row r="96" spans="1:6" s="61" customFormat="1" ht="15" customHeight="1">
      <c r="A96" s="195"/>
      <c r="C96" s="196"/>
      <c r="D96" s="197"/>
      <c r="E96" s="199"/>
      <c r="F96" s="221"/>
    </row>
    <row r="97" spans="1:6" s="61" customFormat="1" ht="15" customHeight="1">
      <c r="A97" s="195"/>
      <c r="C97" s="196"/>
      <c r="D97" s="197"/>
      <c r="E97" s="199"/>
      <c r="F97" s="221"/>
    </row>
    <row r="98" spans="1:6" s="61" customFormat="1" ht="15" customHeight="1">
      <c r="A98" s="195"/>
      <c r="C98" s="196"/>
      <c r="D98" s="197"/>
      <c r="E98" s="199"/>
      <c r="F98" s="221"/>
    </row>
    <row r="99" spans="1:6" s="61" customFormat="1" ht="15" customHeight="1">
      <c r="A99" s="195"/>
      <c r="C99" s="196"/>
      <c r="D99" s="197"/>
      <c r="E99" s="199"/>
      <c r="F99" s="221"/>
    </row>
    <row r="100" spans="1:6" s="61" customFormat="1" ht="15" customHeight="1">
      <c r="A100" s="195"/>
      <c r="C100" s="196"/>
      <c r="D100" s="197"/>
      <c r="E100" s="199"/>
      <c r="F100" s="221"/>
    </row>
    <row r="101" spans="1:6" s="61" customFormat="1" ht="15" customHeight="1">
      <c r="A101" s="195"/>
      <c r="C101" s="196"/>
      <c r="D101" s="197"/>
      <c r="E101" s="199"/>
      <c r="F101" s="221"/>
    </row>
    <row r="102" spans="1:6" s="61" customFormat="1" ht="15" customHeight="1">
      <c r="A102" s="195"/>
      <c r="C102" s="196"/>
      <c r="D102" s="197"/>
      <c r="E102" s="199"/>
      <c r="F102" s="221"/>
    </row>
    <row r="103" spans="1:6" s="61" customFormat="1" ht="15" customHeight="1">
      <c r="A103" s="195"/>
      <c r="C103" s="196"/>
      <c r="D103" s="197"/>
      <c r="E103" s="199"/>
      <c r="F103" s="221"/>
    </row>
    <row r="104" spans="1:6" s="61" customFormat="1" ht="15" customHeight="1">
      <c r="A104" s="195"/>
      <c r="C104" s="196"/>
      <c r="D104" s="197"/>
      <c r="E104" s="199"/>
      <c r="F104" s="221"/>
    </row>
    <row r="105" spans="1:6" s="61" customFormat="1" ht="15" customHeight="1">
      <c r="A105" s="195"/>
      <c r="C105" s="196"/>
      <c r="D105" s="197"/>
      <c r="E105" s="199"/>
      <c r="F105" s="221"/>
    </row>
    <row r="106" spans="1:6" s="61" customFormat="1" ht="15" customHeight="1">
      <c r="A106" s="195"/>
      <c r="C106" s="196"/>
      <c r="D106" s="197"/>
      <c r="E106" s="199"/>
      <c r="F106" s="221"/>
    </row>
    <row r="107" spans="1:6" s="61" customFormat="1" ht="15" customHeight="1">
      <c r="A107" s="195"/>
      <c r="C107" s="196"/>
      <c r="D107" s="197"/>
      <c r="E107" s="199"/>
      <c r="F107" s="221"/>
    </row>
    <row r="108" spans="1:6" s="61" customFormat="1" ht="15" customHeight="1">
      <c r="A108" s="195"/>
      <c r="C108" s="196"/>
      <c r="D108" s="197"/>
      <c r="E108" s="199"/>
      <c r="F108" s="221"/>
    </row>
    <row r="109" spans="1:6" s="61" customFormat="1" ht="15" customHeight="1">
      <c r="A109" s="195"/>
      <c r="C109" s="196"/>
      <c r="D109" s="197"/>
      <c r="E109" s="199"/>
      <c r="F109" s="221"/>
    </row>
    <row r="110" spans="1:6" s="61" customFormat="1" ht="15" customHeight="1">
      <c r="A110" s="195"/>
      <c r="C110" s="196"/>
      <c r="D110" s="197"/>
      <c r="E110" s="199"/>
      <c r="F110" s="221"/>
    </row>
    <row r="111" spans="1:6" s="61" customFormat="1" ht="15" customHeight="1">
      <c r="A111" s="195"/>
      <c r="C111" s="196"/>
      <c r="D111" s="197"/>
      <c r="E111" s="199"/>
      <c r="F111" s="221"/>
    </row>
    <row r="112" spans="1:6" s="61" customFormat="1" ht="15" customHeight="1">
      <c r="A112" s="195"/>
      <c r="C112" s="196"/>
      <c r="D112" s="197"/>
      <c r="E112" s="199"/>
      <c r="F112" s="221"/>
    </row>
    <row r="113" spans="1:6" s="61" customFormat="1" ht="15" customHeight="1">
      <c r="A113" s="195"/>
      <c r="C113" s="196"/>
      <c r="D113" s="197"/>
      <c r="E113" s="199"/>
      <c r="F113" s="221"/>
    </row>
    <row r="114" spans="1:6" s="61" customFormat="1" ht="15" customHeight="1">
      <c r="A114" s="195"/>
      <c r="C114" s="196"/>
      <c r="D114" s="197"/>
      <c r="E114" s="199"/>
      <c r="F114" s="221"/>
    </row>
    <row r="115" spans="1:6" s="61" customFormat="1" ht="15" customHeight="1">
      <c r="A115" s="195"/>
      <c r="C115" s="196"/>
      <c r="D115" s="197"/>
      <c r="E115" s="199"/>
      <c r="F115" s="221"/>
    </row>
    <row r="116" spans="1:6" s="61" customFormat="1" ht="15" customHeight="1">
      <c r="A116" s="195"/>
      <c r="C116" s="196"/>
      <c r="D116" s="197"/>
      <c r="E116" s="199"/>
      <c r="F116" s="221"/>
    </row>
    <row r="117" spans="1:6" s="61" customFormat="1" ht="15" customHeight="1">
      <c r="A117" s="195"/>
      <c r="C117" s="196"/>
      <c r="D117" s="197"/>
      <c r="E117" s="199"/>
      <c r="F117" s="221"/>
    </row>
    <row r="118" spans="1:6" s="61" customFormat="1" ht="15" customHeight="1">
      <c r="A118" s="195"/>
      <c r="C118" s="196"/>
      <c r="D118" s="197"/>
      <c r="E118" s="199"/>
      <c r="F118" s="221"/>
    </row>
    <row r="119" spans="1:6" s="61" customFormat="1" ht="15" customHeight="1">
      <c r="A119" s="195"/>
      <c r="C119" s="196"/>
      <c r="D119" s="197"/>
      <c r="E119" s="199"/>
      <c r="F119" s="221"/>
    </row>
    <row r="120" spans="1:6" s="61" customFormat="1" ht="15" customHeight="1">
      <c r="A120" s="195"/>
      <c r="C120" s="196"/>
      <c r="D120" s="197"/>
      <c r="E120" s="199"/>
      <c r="F120" s="221"/>
    </row>
    <row r="121" spans="1:6" s="61" customFormat="1" ht="15" customHeight="1">
      <c r="A121" s="195"/>
      <c r="C121" s="196"/>
      <c r="D121" s="197"/>
      <c r="E121" s="199"/>
      <c r="F121" s="221"/>
    </row>
    <row r="122" spans="1:6" s="61" customFormat="1" ht="15" customHeight="1">
      <c r="A122" s="195"/>
      <c r="C122" s="196"/>
      <c r="D122" s="197"/>
      <c r="E122" s="199"/>
      <c r="F122" s="221"/>
    </row>
    <row r="123" spans="1:6" s="61" customFormat="1" ht="15" customHeight="1">
      <c r="A123" s="195"/>
      <c r="C123" s="196"/>
      <c r="D123" s="197"/>
      <c r="E123" s="199"/>
      <c r="F123" s="221"/>
    </row>
    <row r="124" spans="1:6" s="61" customFormat="1" ht="15" customHeight="1">
      <c r="A124" s="195"/>
      <c r="C124" s="196"/>
      <c r="D124" s="197"/>
      <c r="E124" s="199"/>
      <c r="F124" s="221"/>
    </row>
    <row r="125" spans="1:6" s="61" customFormat="1" ht="15" customHeight="1">
      <c r="A125" s="195"/>
      <c r="C125" s="196"/>
      <c r="D125" s="197"/>
      <c r="E125" s="199"/>
      <c r="F125" s="221"/>
    </row>
    <row r="126" spans="1:6" s="61" customFormat="1" ht="15" customHeight="1">
      <c r="A126" s="195"/>
      <c r="C126" s="196"/>
      <c r="D126" s="197"/>
      <c r="E126" s="199"/>
      <c r="F126" s="221"/>
    </row>
    <row r="127" spans="1:6" s="61" customFormat="1" ht="15" customHeight="1">
      <c r="A127" s="195"/>
      <c r="C127" s="196"/>
      <c r="D127" s="197"/>
      <c r="E127" s="199"/>
      <c r="F127" s="221"/>
    </row>
    <row r="128" spans="1:6" s="61" customFormat="1" ht="15" customHeight="1">
      <c r="A128" s="195"/>
      <c r="C128" s="196"/>
      <c r="D128" s="197"/>
      <c r="E128" s="199"/>
      <c r="F128" s="221"/>
    </row>
    <row r="129" spans="1:6" s="61" customFormat="1" ht="15" customHeight="1">
      <c r="A129" s="195"/>
      <c r="C129" s="196"/>
      <c r="D129" s="197"/>
      <c r="E129" s="199"/>
      <c r="F129" s="221"/>
    </row>
    <row r="130" spans="1:6" s="61" customFormat="1" ht="15" customHeight="1">
      <c r="A130" s="195"/>
      <c r="C130" s="196"/>
      <c r="D130" s="197"/>
      <c r="E130" s="199"/>
      <c r="F130" s="221"/>
    </row>
    <row r="131" spans="1:6" s="61" customFormat="1" ht="15" customHeight="1">
      <c r="A131" s="195"/>
      <c r="C131" s="196"/>
      <c r="D131" s="197"/>
      <c r="E131" s="199"/>
      <c r="F131" s="221"/>
    </row>
    <row r="132" spans="1:6" s="61" customFormat="1" ht="15" customHeight="1">
      <c r="A132" s="195"/>
      <c r="C132" s="196"/>
      <c r="D132" s="197"/>
      <c r="E132" s="199"/>
      <c r="F132" s="221"/>
    </row>
    <row r="133" spans="1:6" s="61" customFormat="1" ht="15" customHeight="1">
      <c r="A133" s="195"/>
      <c r="C133" s="196"/>
      <c r="D133" s="197"/>
      <c r="E133" s="199"/>
      <c r="F133" s="221"/>
    </row>
    <row r="134" spans="1:6" s="61" customFormat="1" ht="15" customHeight="1">
      <c r="A134" s="195"/>
      <c r="C134" s="196"/>
      <c r="D134" s="197"/>
      <c r="E134" s="199"/>
      <c r="F134" s="221"/>
    </row>
    <row r="135" spans="1:6" s="61" customFormat="1" ht="15" customHeight="1">
      <c r="A135" s="195"/>
      <c r="C135" s="196"/>
      <c r="D135" s="197"/>
      <c r="E135" s="199"/>
      <c r="F135" s="221"/>
    </row>
    <row r="136" spans="1:6" s="61" customFormat="1" ht="15" customHeight="1">
      <c r="A136" s="195"/>
      <c r="C136" s="196"/>
      <c r="D136" s="197"/>
      <c r="E136" s="199"/>
      <c r="F136" s="221"/>
    </row>
    <row r="137" spans="1:6" s="61" customFormat="1" ht="15" customHeight="1">
      <c r="A137" s="195"/>
      <c r="C137" s="196"/>
      <c r="D137" s="197"/>
      <c r="E137" s="199"/>
      <c r="F137" s="221"/>
    </row>
    <row r="138" spans="1:6" s="61" customFormat="1" ht="15" customHeight="1">
      <c r="A138" s="195"/>
      <c r="C138" s="196"/>
      <c r="D138" s="197"/>
      <c r="E138" s="199"/>
      <c r="F138" s="221"/>
    </row>
    <row r="139" spans="1:6" s="61" customFormat="1" ht="15" customHeight="1">
      <c r="A139" s="195"/>
      <c r="C139" s="196"/>
      <c r="D139" s="197"/>
      <c r="E139" s="199"/>
      <c r="F139" s="221"/>
    </row>
    <row r="140" spans="1:6" s="61" customFormat="1" ht="15" customHeight="1">
      <c r="A140" s="195"/>
      <c r="C140" s="196"/>
      <c r="D140" s="197"/>
      <c r="E140" s="199"/>
      <c r="F140" s="221"/>
    </row>
    <row r="141" spans="1:6" s="61" customFormat="1" ht="15" customHeight="1">
      <c r="A141" s="195"/>
      <c r="C141" s="196"/>
      <c r="D141" s="197"/>
      <c r="E141" s="199"/>
      <c r="F141" s="221"/>
    </row>
    <row r="142" spans="1:6" s="61" customFormat="1" ht="15" customHeight="1">
      <c r="A142" s="195"/>
      <c r="C142" s="196"/>
      <c r="D142" s="197"/>
      <c r="E142" s="199"/>
      <c r="F142" s="221"/>
    </row>
    <row r="143" spans="1:6" s="61" customFormat="1" ht="15" customHeight="1">
      <c r="A143" s="195"/>
      <c r="C143" s="196"/>
      <c r="D143" s="197"/>
      <c r="E143" s="199"/>
      <c r="F143" s="221"/>
    </row>
    <row r="144" spans="1:6" s="61" customFormat="1" ht="15" customHeight="1">
      <c r="A144" s="195"/>
      <c r="C144" s="196"/>
      <c r="D144" s="197"/>
      <c r="E144" s="199"/>
      <c r="F144" s="221"/>
    </row>
    <row r="145" spans="1:6" s="61" customFormat="1" ht="15" customHeight="1">
      <c r="A145" s="195"/>
      <c r="C145" s="196"/>
      <c r="D145" s="197"/>
      <c r="E145" s="199"/>
      <c r="F145" s="221"/>
    </row>
    <row r="146" spans="1:6" s="61" customFormat="1" ht="15" customHeight="1">
      <c r="A146" s="195"/>
      <c r="C146" s="196"/>
      <c r="D146" s="197"/>
      <c r="E146" s="199"/>
      <c r="F146" s="221"/>
    </row>
    <row r="147" spans="1:6" s="61" customFormat="1" ht="15" customHeight="1">
      <c r="A147" s="195"/>
      <c r="C147" s="196"/>
      <c r="D147" s="197"/>
      <c r="E147" s="199"/>
      <c r="F147" s="221"/>
    </row>
    <row r="148" spans="1:6" s="61" customFormat="1" ht="15" customHeight="1">
      <c r="A148" s="195"/>
      <c r="C148" s="196"/>
      <c r="D148" s="197"/>
      <c r="E148" s="199"/>
      <c r="F148" s="221"/>
    </row>
    <row r="149" spans="1:6" s="61" customFormat="1" ht="15" customHeight="1">
      <c r="A149" s="195"/>
      <c r="C149" s="196"/>
      <c r="D149" s="197"/>
      <c r="E149" s="199"/>
      <c r="F149" s="221"/>
    </row>
    <row r="150" spans="1:6" s="61" customFormat="1" ht="15" customHeight="1">
      <c r="A150" s="195"/>
      <c r="C150" s="196"/>
      <c r="D150" s="197"/>
      <c r="E150" s="199"/>
      <c r="F150" s="221"/>
    </row>
    <row r="151" spans="1:6" s="61" customFormat="1" ht="15" customHeight="1">
      <c r="A151" s="195"/>
      <c r="C151" s="196"/>
      <c r="D151" s="197"/>
      <c r="E151" s="199"/>
      <c r="F151" s="221"/>
    </row>
    <row r="152" spans="1:6" s="61" customFormat="1" ht="15" customHeight="1">
      <c r="A152" s="195"/>
      <c r="C152" s="196"/>
      <c r="D152" s="197"/>
      <c r="E152" s="199"/>
      <c r="F152" s="221"/>
    </row>
    <row r="153" spans="1:6" s="61" customFormat="1" ht="15" customHeight="1">
      <c r="A153" s="195"/>
      <c r="C153" s="196"/>
      <c r="D153" s="197"/>
      <c r="E153" s="199"/>
      <c r="F153" s="221"/>
    </row>
    <row r="154" spans="1:6" s="61" customFormat="1" ht="15" customHeight="1">
      <c r="A154" s="195"/>
      <c r="C154" s="196"/>
      <c r="D154" s="197"/>
      <c r="E154" s="199"/>
      <c r="F154" s="221"/>
    </row>
    <row r="155" spans="1:6" s="61" customFormat="1" ht="15" customHeight="1">
      <c r="A155" s="195"/>
      <c r="C155" s="196"/>
      <c r="D155" s="197"/>
      <c r="E155" s="199"/>
      <c r="F155" s="221"/>
    </row>
    <row r="156" spans="1:6" s="61" customFormat="1" ht="15" customHeight="1">
      <c r="A156" s="195"/>
      <c r="C156" s="196"/>
      <c r="D156" s="197"/>
      <c r="E156" s="199"/>
      <c r="F156" s="221"/>
    </row>
    <row r="157" spans="1:6" s="61" customFormat="1" ht="15" customHeight="1">
      <c r="A157" s="195"/>
      <c r="C157" s="196"/>
      <c r="D157" s="197"/>
      <c r="E157" s="199"/>
      <c r="F157" s="221"/>
    </row>
    <row r="158" spans="1:6" s="61" customFormat="1" ht="15" customHeight="1">
      <c r="A158" s="195"/>
      <c r="C158" s="196"/>
      <c r="D158" s="197"/>
      <c r="E158" s="199"/>
      <c r="F158" s="221"/>
    </row>
    <row r="159" spans="1:6" s="61" customFormat="1" ht="15" customHeight="1">
      <c r="A159" s="195"/>
      <c r="C159" s="196"/>
      <c r="D159" s="197"/>
      <c r="E159" s="199"/>
      <c r="F159" s="221"/>
    </row>
    <row r="160" spans="1:6" s="61" customFormat="1" ht="15" customHeight="1">
      <c r="A160" s="195"/>
      <c r="C160" s="196"/>
      <c r="D160" s="197"/>
      <c r="E160" s="199"/>
      <c r="F160" s="221"/>
    </row>
    <row r="161" spans="1:6" s="61" customFormat="1" ht="15" customHeight="1">
      <c r="A161" s="195"/>
      <c r="C161" s="196"/>
      <c r="D161" s="197"/>
      <c r="E161" s="199"/>
      <c r="F161" s="221"/>
    </row>
    <row r="162" spans="1:6" s="61" customFormat="1" ht="15" customHeight="1">
      <c r="A162" s="195"/>
      <c r="C162" s="196"/>
      <c r="D162" s="197"/>
      <c r="E162" s="199"/>
      <c r="F162" s="221"/>
    </row>
    <row r="163" spans="1:6" s="61" customFormat="1" ht="15" customHeight="1">
      <c r="A163" s="195"/>
      <c r="C163" s="196"/>
      <c r="D163" s="197"/>
      <c r="E163" s="199"/>
      <c r="F163" s="221"/>
    </row>
    <row r="164" spans="1:6" s="61" customFormat="1" ht="15" customHeight="1">
      <c r="A164" s="195"/>
      <c r="C164" s="196"/>
      <c r="D164" s="197"/>
      <c r="E164" s="199"/>
      <c r="F164" s="221"/>
    </row>
    <row r="165" spans="1:6" s="61" customFormat="1" ht="15" customHeight="1">
      <c r="A165" s="195"/>
      <c r="C165" s="196"/>
      <c r="D165" s="197"/>
      <c r="E165" s="199"/>
      <c r="F165" s="221"/>
    </row>
    <row r="166" spans="1:6" s="61" customFormat="1" ht="15" customHeight="1">
      <c r="A166" s="195"/>
      <c r="C166" s="196"/>
      <c r="D166" s="197"/>
      <c r="E166" s="199"/>
      <c r="F166" s="221"/>
    </row>
    <row r="167" spans="1:6" s="61" customFormat="1" ht="15" customHeight="1">
      <c r="A167" s="195"/>
      <c r="C167" s="196"/>
      <c r="D167" s="197"/>
      <c r="E167" s="199"/>
      <c r="F167" s="221"/>
    </row>
    <row r="168" spans="1:6" s="61" customFormat="1" ht="15" customHeight="1">
      <c r="A168" s="195"/>
      <c r="C168" s="196"/>
      <c r="D168" s="197"/>
      <c r="E168" s="199"/>
      <c r="F168" s="221"/>
    </row>
    <row r="169" spans="1:6" s="61" customFormat="1" ht="15" customHeight="1">
      <c r="A169" s="195"/>
      <c r="C169" s="196"/>
      <c r="D169" s="197"/>
      <c r="E169" s="199"/>
      <c r="F169" s="221"/>
    </row>
    <row r="170" spans="1:6" s="61" customFormat="1" ht="15" customHeight="1">
      <c r="A170" s="195"/>
      <c r="C170" s="196"/>
      <c r="D170" s="197"/>
      <c r="E170" s="199"/>
      <c r="F170" s="221"/>
    </row>
    <row r="171" spans="1:6" s="61" customFormat="1" ht="15" customHeight="1">
      <c r="A171" s="195"/>
      <c r="C171" s="196"/>
      <c r="D171" s="197"/>
      <c r="E171" s="199"/>
      <c r="F171" s="221"/>
    </row>
    <row r="172" spans="1:6" s="61" customFormat="1" ht="15" customHeight="1">
      <c r="A172" s="195"/>
      <c r="C172" s="196"/>
      <c r="D172" s="197"/>
      <c r="E172" s="199"/>
      <c r="F172" s="221"/>
    </row>
    <row r="173" spans="1:6" s="61" customFormat="1" ht="15" customHeight="1">
      <c r="A173" s="195"/>
      <c r="C173" s="196"/>
      <c r="D173" s="197"/>
      <c r="E173" s="199"/>
      <c r="F173" s="221"/>
    </row>
    <row r="174" spans="1:6" s="61" customFormat="1" ht="15" customHeight="1">
      <c r="A174" s="195"/>
      <c r="C174" s="196"/>
      <c r="D174" s="197"/>
      <c r="E174" s="199"/>
      <c r="F174" s="221"/>
    </row>
    <row r="175" spans="1:6" s="61" customFormat="1" ht="15" customHeight="1">
      <c r="A175" s="195"/>
      <c r="C175" s="196"/>
      <c r="D175" s="197"/>
      <c r="E175" s="199"/>
      <c r="F175" s="221"/>
    </row>
    <row r="176" spans="1:6" s="61" customFormat="1" ht="15" customHeight="1">
      <c r="A176" s="195"/>
      <c r="C176" s="196"/>
      <c r="D176" s="197"/>
      <c r="E176" s="199"/>
      <c r="F176" s="221"/>
    </row>
    <row r="177" spans="1:6" s="61" customFormat="1" ht="15" customHeight="1">
      <c r="A177" s="195"/>
      <c r="C177" s="196"/>
      <c r="D177" s="197"/>
      <c r="E177" s="199"/>
      <c r="F177" s="221"/>
    </row>
    <row r="178" spans="1:6" s="61" customFormat="1" ht="15" customHeight="1">
      <c r="A178" s="195"/>
      <c r="C178" s="196"/>
      <c r="D178" s="197"/>
      <c r="E178" s="199"/>
      <c r="F178" s="221"/>
    </row>
    <row r="179" spans="1:6" s="61" customFormat="1" ht="15" customHeight="1">
      <c r="A179" s="195"/>
      <c r="C179" s="196"/>
      <c r="D179" s="197"/>
      <c r="E179" s="199"/>
      <c r="F179" s="221"/>
    </row>
    <row r="180" spans="1:6" s="61" customFormat="1" ht="15" customHeight="1">
      <c r="A180" s="195"/>
      <c r="C180" s="196"/>
      <c r="D180" s="197"/>
      <c r="E180" s="199"/>
      <c r="F180" s="221"/>
    </row>
    <row r="181" spans="1:6" s="61" customFormat="1" ht="15" customHeight="1">
      <c r="A181" s="195"/>
      <c r="C181" s="196"/>
      <c r="D181" s="197"/>
      <c r="E181" s="199"/>
      <c r="F181" s="221"/>
    </row>
    <row r="182" spans="1:6" s="61" customFormat="1" ht="15" customHeight="1">
      <c r="A182" s="195"/>
      <c r="C182" s="196"/>
      <c r="D182" s="197"/>
      <c r="E182" s="199"/>
      <c r="F182" s="221"/>
    </row>
    <row r="183" spans="1:6" s="61" customFormat="1" ht="15" customHeight="1">
      <c r="A183" s="195"/>
      <c r="C183" s="196"/>
      <c r="D183" s="197"/>
      <c r="E183" s="199"/>
      <c r="F183" s="221"/>
    </row>
    <row r="184" spans="1:6" s="61" customFormat="1" ht="15" customHeight="1">
      <c r="A184" s="195"/>
      <c r="C184" s="196"/>
      <c r="D184" s="197"/>
      <c r="E184" s="199"/>
      <c r="F184" s="221"/>
    </row>
    <row r="185" spans="1:6" s="61" customFormat="1" ht="15" customHeight="1">
      <c r="A185" s="195"/>
      <c r="C185" s="196"/>
      <c r="D185" s="197"/>
      <c r="E185" s="199"/>
      <c r="F185" s="221"/>
    </row>
    <row r="186" spans="1:6" s="61" customFormat="1" ht="15" customHeight="1">
      <c r="A186" s="195"/>
      <c r="C186" s="196"/>
      <c r="D186" s="197"/>
      <c r="E186" s="199"/>
      <c r="F186" s="221"/>
    </row>
    <row r="187" spans="1:6" s="61" customFormat="1" ht="15" customHeight="1">
      <c r="A187" s="195"/>
      <c r="C187" s="196"/>
      <c r="D187" s="197"/>
      <c r="E187" s="199"/>
      <c r="F187" s="221"/>
    </row>
    <row r="188" spans="1:6" s="61" customFormat="1" ht="15" customHeight="1">
      <c r="A188" s="195"/>
      <c r="C188" s="196"/>
      <c r="D188" s="197"/>
      <c r="E188" s="199"/>
      <c r="F188" s="221"/>
    </row>
    <row r="189" spans="1:6" s="61" customFormat="1" ht="15" customHeight="1">
      <c r="A189" s="195"/>
      <c r="C189" s="196"/>
      <c r="D189" s="197"/>
      <c r="E189" s="199"/>
      <c r="F189" s="221"/>
    </row>
    <row r="190" spans="1:6" s="61" customFormat="1" ht="15" customHeight="1">
      <c r="A190" s="195"/>
      <c r="C190" s="196"/>
      <c r="D190" s="197"/>
      <c r="E190" s="199"/>
      <c r="F190" s="221"/>
    </row>
    <row r="191" spans="1:6" s="61" customFormat="1" ht="15" customHeight="1">
      <c r="A191" s="195"/>
      <c r="C191" s="196"/>
      <c r="D191" s="197"/>
      <c r="E191" s="199"/>
      <c r="F191" s="221"/>
    </row>
    <row r="192" spans="1:6" s="61" customFormat="1" ht="15" customHeight="1">
      <c r="A192" s="195"/>
      <c r="C192" s="196"/>
      <c r="D192" s="197"/>
      <c r="E192" s="199"/>
      <c r="F192" s="221"/>
    </row>
    <row r="193" spans="1:6" s="61" customFormat="1" ht="15" customHeight="1">
      <c r="A193" s="195"/>
      <c r="C193" s="196"/>
      <c r="D193" s="197"/>
      <c r="E193" s="199"/>
      <c r="F193" s="221"/>
    </row>
    <row r="194" spans="1:6" s="61" customFormat="1" ht="15" customHeight="1">
      <c r="A194" s="195"/>
      <c r="C194" s="196"/>
      <c r="D194" s="197"/>
      <c r="E194" s="199"/>
      <c r="F194" s="221"/>
    </row>
    <row r="195" spans="1:6" s="61" customFormat="1" ht="15" customHeight="1">
      <c r="A195" s="195"/>
      <c r="C195" s="196"/>
      <c r="D195" s="197"/>
      <c r="E195" s="199"/>
      <c r="F195" s="221"/>
    </row>
    <row r="196" spans="1:6" s="61" customFormat="1" ht="15" customHeight="1">
      <c r="A196" s="195"/>
      <c r="C196" s="196"/>
      <c r="D196" s="197"/>
      <c r="E196" s="199"/>
      <c r="F196" s="221"/>
    </row>
    <row r="197" spans="1:6" s="61" customFormat="1" ht="15" customHeight="1">
      <c r="A197" s="195"/>
      <c r="C197" s="196"/>
      <c r="D197" s="197"/>
      <c r="E197" s="199"/>
      <c r="F197" s="221"/>
    </row>
    <row r="198" spans="1:6" s="61" customFormat="1" ht="15" customHeight="1">
      <c r="A198" s="195"/>
      <c r="C198" s="196"/>
      <c r="D198" s="197"/>
      <c r="E198" s="199"/>
      <c r="F198" s="221"/>
    </row>
    <row r="199" spans="1:6" s="61" customFormat="1" ht="15" customHeight="1">
      <c r="A199" s="195"/>
      <c r="C199" s="196"/>
      <c r="D199" s="197"/>
      <c r="E199" s="199"/>
      <c r="F199" s="221"/>
    </row>
    <row r="200" spans="1:6" s="61" customFormat="1" ht="15" customHeight="1">
      <c r="A200" s="195"/>
      <c r="C200" s="196"/>
      <c r="D200" s="197"/>
      <c r="E200" s="199"/>
      <c r="F200" s="221"/>
    </row>
    <row r="201" spans="1:6" s="61" customFormat="1" ht="15" customHeight="1">
      <c r="A201" s="195"/>
      <c r="C201" s="196"/>
      <c r="D201" s="197"/>
      <c r="E201" s="199"/>
      <c r="F201" s="221"/>
    </row>
    <row r="202" spans="1:6" s="61" customFormat="1" ht="15" customHeight="1">
      <c r="A202" s="195"/>
      <c r="C202" s="196"/>
      <c r="D202" s="197"/>
      <c r="E202" s="199"/>
      <c r="F202" s="221"/>
    </row>
    <row r="203" spans="1:6" s="61" customFormat="1" ht="15" customHeight="1">
      <c r="A203" s="195"/>
      <c r="C203" s="196"/>
      <c r="D203" s="197"/>
      <c r="E203" s="199"/>
      <c r="F203" s="221"/>
    </row>
    <row r="204" spans="1:6" s="61" customFormat="1" ht="15" customHeight="1">
      <c r="A204" s="195"/>
      <c r="C204" s="196"/>
      <c r="D204" s="197"/>
      <c r="E204" s="199"/>
      <c r="F204" s="221"/>
    </row>
    <row r="205" spans="1:6" s="61" customFormat="1" ht="15" customHeight="1">
      <c r="A205" s="195"/>
      <c r="C205" s="196"/>
      <c r="D205" s="197"/>
      <c r="E205" s="199"/>
      <c r="F205" s="221"/>
    </row>
    <row r="206" spans="1:6" s="61" customFormat="1" ht="15" customHeight="1">
      <c r="A206" s="195"/>
      <c r="C206" s="196"/>
      <c r="D206" s="197"/>
      <c r="E206" s="199"/>
      <c r="F206" s="221"/>
    </row>
    <row r="207" spans="1:6" s="61" customFormat="1" ht="15" customHeight="1">
      <c r="A207" s="195"/>
      <c r="C207" s="196"/>
      <c r="D207" s="197"/>
      <c r="E207" s="199"/>
      <c r="F207" s="221"/>
    </row>
    <row r="208" spans="1:6" s="61" customFormat="1" ht="15" customHeight="1">
      <c r="A208" s="195"/>
      <c r="C208" s="196"/>
      <c r="D208" s="197"/>
      <c r="E208" s="199"/>
      <c r="F208" s="221"/>
    </row>
    <row r="209" spans="1:6" s="61" customFormat="1" ht="15" customHeight="1">
      <c r="A209" s="195"/>
      <c r="C209" s="196"/>
      <c r="D209" s="197"/>
      <c r="E209" s="199"/>
      <c r="F209" s="221"/>
    </row>
    <row r="210" spans="1:6" s="61" customFormat="1" ht="15" customHeight="1">
      <c r="A210" s="195"/>
      <c r="C210" s="196"/>
      <c r="D210" s="197"/>
      <c r="E210" s="199"/>
      <c r="F210" s="221"/>
    </row>
    <row r="211" spans="1:6" s="61" customFormat="1" ht="15" customHeight="1">
      <c r="A211" s="195"/>
      <c r="C211" s="196"/>
      <c r="D211" s="197"/>
      <c r="E211" s="199"/>
      <c r="F211" s="221"/>
    </row>
    <row r="212" spans="1:6" s="61" customFormat="1" ht="15" customHeight="1">
      <c r="A212" s="195"/>
      <c r="C212" s="196"/>
      <c r="D212" s="197"/>
      <c r="E212" s="199"/>
      <c r="F212" s="221"/>
    </row>
    <row r="213" spans="1:6" s="61" customFormat="1" ht="15" customHeight="1">
      <c r="A213" s="195"/>
      <c r="C213" s="196"/>
      <c r="D213" s="197"/>
      <c r="E213" s="199"/>
      <c r="F213" s="221"/>
    </row>
    <row r="214" spans="1:6" s="61" customFormat="1" ht="15" customHeight="1">
      <c r="A214" s="195"/>
      <c r="C214" s="196"/>
      <c r="D214" s="197"/>
      <c r="E214" s="199"/>
      <c r="F214" s="221"/>
    </row>
    <row r="215" spans="1:6" s="61" customFormat="1" ht="15" customHeight="1">
      <c r="A215" s="195"/>
      <c r="C215" s="196"/>
      <c r="D215" s="197"/>
      <c r="E215" s="199"/>
      <c r="F215" s="221"/>
    </row>
    <row r="216" spans="1:6" s="61" customFormat="1" ht="15" customHeight="1">
      <c r="A216" s="195"/>
      <c r="C216" s="196"/>
      <c r="D216" s="197"/>
      <c r="E216" s="199"/>
      <c r="F216" s="221"/>
    </row>
    <row r="217" spans="1:6" s="61" customFormat="1" ht="15" customHeight="1">
      <c r="A217" s="195"/>
      <c r="C217" s="196"/>
      <c r="D217" s="197"/>
      <c r="E217" s="199"/>
      <c r="F217" s="221"/>
    </row>
    <row r="218" spans="1:6" s="61" customFormat="1" ht="15" customHeight="1">
      <c r="A218" s="195"/>
      <c r="C218" s="196"/>
      <c r="D218" s="197"/>
      <c r="E218" s="199"/>
      <c r="F218" s="221"/>
    </row>
    <row r="219" spans="1:6" s="61" customFormat="1" ht="15" customHeight="1">
      <c r="A219" s="195"/>
      <c r="C219" s="196"/>
      <c r="D219" s="197"/>
      <c r="E219" s="199"/>
      <c r="F219" s="221"/>
    </row>
    <row r="220" spans="1:6" s="61" customFormat="1" ht="15" customHeight="1">
      <c r="A220" s="195"/>
      <c r="C220" s="196"/>
      <c r="D220" s="197"/>
      <c r="E220" s="199"/>
      <c r="F220" s="221"/>
    </row>
    <row r="221" spans="1:6" s="61" customFormat="1" ht="15" customHeight="1">
      <c r="A221" s="195"/>
      <c r="C221" s="196"/>
      <c r="D221" s="197"/>
      <c r="E221" s="199"/>
      <c r="F221" s="221"/>
    </row>
    <row r="222" spans="1:6" s="61" customFormat="1" ht="15" customHeight="1">
      <c r="A222" s="195"/>
      <c r="C222" s="196"/>
      <c r="D222" s="197"/>
      <c r="E222" s="199"/>
      <c r="F222" s="221"/>
    </row>
    <row r="223" spans="1:6" s="61" customFormat="1" ht="15" customHeight="1">
      <c r="A223" s="195"/>
      <c r="C223" s="196"/>
      <c r="D223" s="197"/>
      <c r="E223" s="199"/>
      <c r="F223" s="221"/>
    </row>
    <row r="224" spans="1:6" s="61" customFormat="1" ht="15" customHeight="1">
      <c r="A224" s="195"/>
      <c r="C224" s="196"/>
      <c r="D224" s="197"/>
      <c r="E224" s="199"/>
      <c r="F224" s="221"/>
    </row>
    <row r="225" spans="1:6" s="61" customFormat="1" ht="15" customHeight="1">
      <c r="A225" s="195"/>
      <c r="C225" s="196"/>
      <c r="D225" s="197"/>
      <c r="E225" s="199"/>
      <c r="F225" s="221"/>
    </row>
    <row r="226" spans="1:6" s="61" customFormat="1" ht="15" customHeight="1">
      <c r="A226" s="195"/>
      <c r="C226" s="196"/>
      <c r="D226" s="197"/>
      <c r="E226" s="199"/>
      <c r="F226" s="221"/>
    </row>
    <row r="227" spans="1:6" s="61" customFormat="1" ht="15" customHeight="1">
      <c r="A227" s="195"/>
      <c r="C227" s="196"/>
      <c r="D227" s="197"/>
      <c r="E227" s="199"/>
      <c r="F227" s="221"/>
    </row>
    <row r="228" spans="1:6" s="61" customFormat="1" ht="15" customHeight="1">
      <c r="A228" s="195"/>
      <c r="C228" s="196"/>
      <c r="D228" s="197"/>
      <c r="E228" s="199"/>
      <c r="F228" s="221"/>
    </row>
    <row r="229" spans="1:6" s="61" customFormat="1" ht="15" customHeight="1">
      <c r="A229" s="195"/>
      <c r="C229" s="196"/>
      <c r="D229" s="197"/>
      <c r="E229" s="199"/>
      <c r="F229" s="221"/>
    </row>
    <row r="230" spans="1:6" s="61" customFormat="1" ht="15" customHeight="1">
      <c r="A230" s="195"/>
      <c r="C230" s="196"/>
      <c r="D230" s="197"/>
      <c r="E230" s="199"/>
      <c r="F230" s="221"/>
    </row>
    <row r="231" spans="1:6" s="61" customFormat="1" ht="15" customHeight="1">
      <c r="A231" s="195"/>
      <c r="C231" s="196"/>
      <c r="D231" s="197"/>
      <c r="E231" s="199"/>
      <c r="F231" s="221"/>
    </row>
    <row r="232" spans="1:6" s="61" customFormat="1" ht="15" customHeight="1">
      <c r="A232" s="195"/>
      <c r="C232" s="196"/>
      <c r="D232" s="197"/>
      <c r="E232" s="199"/>
      <c r="F232" s="221"/>
    </row>
    <row r="233" spans="1:6" s="61" customFormat="1" ht="15" customHeight="1">
      <c r="A233" s="195"/>
      <c r="C233" s="196"/>
      <c r="D233" s="197"/>
      <c r="E233" s="199"/>
      <c r="F233" s="221"/>
    </row>
    <row r="234" spans="1:6" s="61" customFormat="1" ht="15" customHeight="1">
      <c r="A234" s="195"/>
      <c r="C234" s="196"/>
      <c r="D234" s="197"/>
      <c r="E234" s="199"/>
      <c r="F234" s="221"/>
    </row>
    <row r="235" spans="1:6" s="61" customFormat="1" ht="15" customHeight="1">
      <c r="A235" s="195"/>
      <c r="C235" s="196"/>
      <c r="D235" s="197"/>
      <c r="E235" s="199"/>
      <c r="F235" s="221"/>
    </row>
    <row r="236" spans="1:6" s="61" customFormat="1" ht="15" customHeight="1">
      <c r="A236" s="195"/>
      <c r="C236" s="196"/>
      <c r="D236" s="197"/>
      <c r="E236" s="199"/>
      <c r="F236" s="221"/>
    </row>
    <row r="237" spans="1:6" s="61" customFormat="1" ht="15" customHeight="1">
      <c r="A237" s="195"/>
      <c r="C237" s="196"/>
      <c r="D237" s="197"/>
      <c r="E237" s="199"/>
      <c r="F237" s="221"/>
    </row>
    <row r="238" spans="1:6" s="61" customFormat="1" ht="15" customHeight="1">
      <c r="A238" s="195"/>
      <c r="C238" s="196"/>
      <c r="D238" s="197"/>
      <c r="E238" s="199"/>
      <c r="F238" s="221"/>
    </row>
    <row r="239" spans="1:6" s="61" customFormat="1" ht="15" customHeight="1">
      <c r="A239" s="195"/>
      <c r="C239" s="196"/>
      <c r="D239" s="197"/>
      <c r="E239" s="199"/>
      <c r="F239" s="221"/>
    </row>
    <row r="240" spans="1:6" s="61" customFormat="1" ht="15" customHeight="1">
      <c r="A240" s="195"/>
      <c r="C240" s="196"/>
      <c r="D240" s="197"/>
      <c r="E240" s="199"/>
      <c r="F240" s="221"/>
    </row>
    <row r="241" spans="1:6" s="61" customFormat="1" ht="15" customHeight="1">
      <c r="A241" s="195"/>
      <c r="C241" s="196"/>
      <c r="D241" s="197"/>
      <c r="E241" s="199"/>
      <c r="F241" s="221"/>
    </row>
    <row r="242" spans="1:6" s="61" customFormat="1" ht="15" customHeight="1">
      <c r="A242" s="195"/>
      <c r="C242" s="196"/>
      <c r="D242" s="197"/>
      <c r="E242" s="199"/>
      <c r="F242" s="221"/>
    </row>
    <row r="243" spans="1:6" s="61" customFormat="1" ht="15" customHeight="1">
      <c r="A243" s="195"/>
      <c r="C243" s="196"/>
      <c r="D243" s="197"/>
      <c r="E243" s="199"/>
      <c r="F243" s="221"/>
    </row>
    <row r="244" spans="1:6" s="61" customFormat="1" ht="15" customHeight="1">
      <c r="A244" s="195"/>
      <c r="C244" s="196"/>
      <c r="D244" s="197"/>
      <c r="E244" s="199"/>
      <c r="F244" s="221"/>
    </row>
    <row r="245" spans="1:6" s="61" customFormat="1" ht="15" customHeight="1">
      <c r="A245" s="195"/>
      <c r="C245" s="196"/>
      <c r="D245" s="197"/>
      <c r="E245" s="199"/>
      <c r="F245" s="221"/>
    </row>
    <row r="246" spans="1:6" s="61" customFormat="1" ht="15" customHeight="1">
      <c r="A246" s="195"/>
      <c r="C246" s="196"/>
      <c r="D246" s="197"/>
      <c r="E246" s="199"/>
      <c r="F246" s="221"/>
    </row>
    <row r="247" spans="1:6" s="61" customFormat="1" ht="15" customHeight="1">
      <c r="A247" s="195"/>
      <c r="C247" s="196"/>
      <c r="D247" s="197"/>
      <c r="E247" s="199"/>
      <c r="F247" s="221"/>
    </row>
    <row r="248" spans="1:6" s="61" customFormat="1" ht="15" customHeight="1">
      <c r="A248" s="195"/>
      <c r="C248" s="196"/>
      <c r="D248" s="197"/>
      <c r="E248" s="199"/>
      <c r="F248" s="221"/>
    </row>
    <row r="249" spans="1:6" s="61" customFormat="1" ht="15" customHeight="1">
      <c r="A249" s="195"/>
      <c r="C249" s="196"/>
      <c r="D249" s="197"/>
      <c r="E249" s="199"/>
      <c r="F249" s="221"/>
    </row>
    <row r="250" spans="1:6" s="61" customFormat="1" ht="15" customHeight="1">
      <c r="A250" s="195"/>
      <c r="C250" s="196"/>
      <c r="D250" s="197"/>
      <c r="E250" s="199"/>
      <c r="F250" s="221"/>
    </row>
    <row r="251" spans="1:6" s="61" customFormat="1" ht="15" customHeight="1">
      <c r="A251" s="195"/>
      <c r="C251" s="196"/>
      <c r="D251" s="197"/>
      <c r="E251" s="199"/>
      <c r="F251" s="221"/>
    </row>
    <row r="252" spans="1:6" s="61" customFormat="1" ht="15" customHeight="1">
      <c r="A252" s="195"/>
      <c r="C252" s="196"/>
      <c r="D252" s="197"/>
      <c r="E252" s="199"/>
      <c r="F252" s="221"/>
    </row>
    <row r="253" spans="1:6" s="61" customFormat="1" ht="15" customHeight="1">
      <c r="A253" s="195"/>
      <c r="C253" s="196"/>
      <c r="D253" s="197"/>
      <c r="E253" s="199"/>
      <c r="F253" s="221"/>
    </row>
    <row r="254" spans="1:6" s="61" customFormat="1" ht="15" customHeight="1">
      <c r="A254" s="195"/>
      <c r="C254" s="196"/>
      <c r="D254" s="197"/>
      <c r="E254" s="199"/>
      <c r="F254" s="221"/>
    </row>
    <row r="255" spans="1:6" s="61" customFormat="1" ht="15" customHeight="1">
      <c r="A255" s="195"/>
      <c r="C255" s="196"/>
      <c r="D255" s="197"/>
      <c r="E255" s="199"/>
      <c r="F255" s="221"/>
    </row>
    <row r="256" spans="1:6" s="61" customFormat="1" ht="15" customHeight="1">
      <c r="A256" s="195"/>
      <c r="C256" s="196"/>
      <c r="D256" s="197"/>
      <c r="E256" s="199"/>
      <c r="F256" s="221"/>
    </row>
    <row r="257" spans="1:6" s="61" customFormat="1" ht="15" customHeight="1">
      <c r="A257" s="195"/>
      <c r="C257" s="196"/>
      <c r="D257" s="197"/>
      <c r="E257" s="199"/>
      <c r="F257" s="221"/>
    </row>
    <row r="258" spans="1:6" s="61" customFormat="1" ht="15" customHeight="1">
      <c r="A258" s="195"/>
      <c r="C258" s="196"/>
      <c r="D258" s="197"/>
      <c r="E258" s="199"/>
      <c r="F258" s="221"/>
    </row>
    <row r="259" spans="1:6" s="61" customFormat="1" ht="15" customHeight="1">
      <c r="A259" s="195"/>
      <c r="C259" s="196"/>
      <c r="D259" s="197"/>
      <c r="E259" s="199"/>
      <c r="F259" s="221"/>
    </row>
  </sheetData>
  <mergeCells count="16">
    <mergeCell ref="B24:C24"/>
    <mergeCell ref="A14:E14"/>
    <mergeCell ref="A9:B9"/>
    <mergeCell ref="A10:B10"/>
    <mergeCell ref="A11:B11"/>
    <mergeCell ref="A13:E13"/>
    <mergeCell ref="E4:E5"/>
    <mergeCell ref="A22:F22"/>
    <mergeCell ref="A8:B8"/>
    <mergeCell ref="A7:B7"/>
    <mergeCell ref="A6:B6"/>
    <mergeCell ref="A1:C1"/>
    <mergeCell ref="A2:C2"/>
    <mergeCell ref="A3:C3"/>
    <mergeCell ref="A4:B5"/>
    <mergeCell ref="C4:C5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>
      <c r="A1" s="542" t="s">
        <v>3</v>
      </c>
      <c r="B1" s="537"/>
      <c r="C1" s="537"/>
      <c r="D1" s="537"/>
      <c r="E1" s="542" t="s">
        <v>4</v>
      </c>
      <c r="F1" s="537"/>
      <c r="G1" s="537"/>
      <c r="H1" s="537"/>
      <c r="I1" s="537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44" t="s">
        <v>6</v>
      </c>
      <c r="B2" s="537"/>
      <c r="C2" s="537"/>
      <c r="D2" s="537"/>
      <c r="E2" s="544" t="s">
        <v>7</v>
      </c>
      <c r="F2" s="537"/>
      <c r="G2" s="537"/>
      <c r="H2" s="537"/>
      <c r="I2" s="537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543" t="s">
        <v>13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>
      <c r="A4" s="13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3" t="s">
        <v>28</v>
      </c>
      <c r="P4" s="14" t="s">
        <v>29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15">
        <v>1</v>
      </c>
      <c r="B5" s="539" t="s">
        <v>33</v>
      </c>
      <c r="C5" s="17" t="s">
        <v>34</v>
      </c>
      <c r="D5" s="18" t="s">
        <v>35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>
      <c r="A6" s="15">
        <v>2</v>
      </c>
      <c r="B6" s="537"/>
      <c r="C6" s="17" t="s">
        <v>41</v>
      </c>
      <c r="D6" s="18" t="s">
        <v>42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>
      <c r="A7" s="15">
        <v>3</v>
      </c>
      <c r="B7" s="537"/>
      <c r="C7" s="17" t="s">
        <v>57</v>
      </c>
      <c r="D7" s="18" t="s">
        <v>58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>
      <c r="A8" s="15">
        <v>4</v>
      </c>
      <c r="B8" s="539" t="s">
        <v>59</v>
      </c>
      <c r="C8" s="17" t="s">
        <v>60</v>
      </c>
      <c r="D8" s="18" t="s">
        <v>61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>
      <c r="A9" s="15">
        <v>5</v>
      </c>
      <c r="B9" s="537"/>
      <c r="C9" s="17" t="s">
        <v>62</v>
      </c>
      <c r="D9" s="18" t="s">
        <v>63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>
      <c r="A10" s="15">
        <v>6</v>
      </c>
      <c r="B10" s="537"/>
      <c r="C10" s="17" t="s">
        <v>64</v>
      </c>
      <c r="D10" s="18" t="s">
        <v>65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>
      <c r="A11" s="15">
        <v>7</v>
      </c>
      <c r="B11" s="537"/>
      <c r="C11" s="17" t="s">
        <v>66</v>
      </c>
      <c r="D11" s="18" t="s">
        <v>67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15">
        <v>8</v>
      </c>
      <c r="B12" s="539" t="s">
        <v>68</v>
      </c>
      <c r="C12" s="17" t="s">
        <v>69</v>
      </c>
      <c r="D12" s="18" t="s">
        <v>70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>
      <c r="A13" s="15"/>
      <c r="B13" s="537"/>
      <c r="C13" s="17" t="s">
        <v>71</v>
      </c>
      <c r="D13" s="18" t="s">
        <v>72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>
      <c r="A14" s="15">
        <v>9</v>
      </c>
      <c r="B14" s="537"/>
      <c r="C14" s="17" t="s">
        <v>73</v>
      </c>
      <c r="D14" s="18" t="s">
        <v>74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5">
        <v>10</v>
      </c>
      <c r="B15" s="539" t="s">
        <v>77</v>
      </c>
      <c r="C15" s="17" t="s">
        <v>78</v>
      </c>
      <c r="D15" s="18" t="s">
        <v>79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>
      <c r="A16" s="15">
        <v>11</v>
      </c>
      <c r="B16" s="537"/>
      <c r="C16" s="17" t="s">
        <v>80</v>
      </c>
      <c r="D16" s="18" t="s">
        <v>81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15"/>
      <c r="B17" s="537"/>
      <c r="C17" s="17" t="s">
        <v>82</v>
      </c>
      <c r="D17" s="18" t="s">
        <v>83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>
      <c r="A18" s="15">
        <v>12</v>
      </c>
      <c r="B18" s="537"/>
      <c r="C18" s="17" t="s">
        <v>84</v>
      </c>
      <c r="D18" s="18" t="s">
        <v>85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>
      <c r="A19" s="15">
        <v>13</v>
      </c>
      <c r="B19" s="537"/>
      <c r="C19" s="17" t="s">
        <v>86</v>
      </c>
      <c r="D19" s="18" t="s">
        <v>87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15">
        <v>14</v>
      </c>
      <c r="B20" s="537"/>
      <c r="C20" s="17" t="s">
        <v>88</v>
      </c>
      <c r="D20" s="18" t="s">
        <v>89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>
      <c r="A21" s="13" t="s">
        <v>90</v>
      </c>
      <c r="B21" s="13" t="s">
        <v>91</v>
      </c>
      <c r="C21" s="32" t="s">
        <v>92</v>
      </c>
      <c r="D21" s="33" t="s">
        <v>104</v>
      </c>
      <c r="E21" s="13" t="s">
        <v>105</v>
      </c>
      <c r="F21" s="13" t="s">
        <v>106</v>
      </c>
      <c r="G21" s="13" t="s">
        <v>107</v>
      </c>
      <c r="H21" s="13" t="s">
        <v>108</v>
      </c>
      <c r="I21" s="13" t="s">
        <v>109</v>
      </c>
      <c r="J21" s="34" t="s">
        <v>110</v>
      </c>
      <c r="K21" s="13" t="s">
        <v>112</v>
      </c>
      <c r="L21" s="13" t="s">
        <v>113</v>
      </c>
      <c r="M21" s="13" t="s">
        <v>114</v>
      </c>
      <c r="N21" s="13" t="s">
        <v>115</v>
      </c>
      <c r="O21" s="13" t="s">
        <v>116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5">
        <v>16</v>
      </c>
      <c r="B22" s="539" t="s">
        <v>118</v>
      </c>
      <c r="C22" s="17" t="s">
        <v>119</v>
      </c>
      <c r="D22" s="18" t="s">
        <v>120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>
      <c r="A23" s="15">
        <v>17</v>
      </c>
      <c r="B23" s="537"/>
      <c r="C23" s="17" t="s">
        <v>124</v>
      </c>
      <c r="D23" s="18" t="s">
        <v>125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>
      <c r="A24" s="15">
        <v>18</v>
      </c>
      <c r="B24" s="537"/>
      <c r="C24" s="17" t="s">
        <v>126</v>
      </c>
      <c r="D24" s="18" t="s">
        <v>127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>
      <c r="A25" s="15">
        <v>20</v>
      </c>
      <c r="B25" s="16" t="s">
        <v>128</v>
      </c>
      <c r="C25" s="17" t="s">
        <v>129</v>
      </c>
      <c r="D25" s="18" t="s">
        <v>130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>
      <c r="A26" s="15">
        <v>21</v>
      </c>
      <c r="B26" s="539" t="s">
        <v>135</v>
      </c>
      <c r="C26" s="17" t="s">
        <v>136</v>
      </c>
      <c r="D26" s="18" t="s">
        <v>137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>
      <c r="A27" s="15">
        <v>22</v>
      </c>
      <c r="B27" s="537"/>
      <c r="C27" s="17" t="s">
        <v>138</v>
      </c>
      <c r="D27" s="18" t="s">
        <v>139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>
      <c r="A28" s="15">
        <v>23</v>
      </c>
      <c r="B28" s="537"/>
      <c r="C28" s="17" t="s">
        <v>142</v>
      </c>
      <c r="D28" s="18" t="s">
        <v>143</v>
      </c>
      <c r="E28" s="540"/>
      <c r="F28" s="540"/>
      <c r="G28" s="540"/>
      <c r="H28" s="536"/>
      <c r="I28" s="536"/>
      <c r="J28" s="546"/>
      <c r="K28" s="540"/>
      <c r="L28" s="39"/>
      <c r="M28" s="546"/>
      <c r="N28" s="28"/>
      <c r="O28" s="545"/>
      <c r="P28" s="547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>
      <c r="A29" s="15">
        <v>24</v>
      </c>
      <c r="B29" s="537"/>
      <c r="C29" s="17" t="s">
        <v>144</v>
      </c>
      <c r="D29" s="18" t="s">
        <v>145</v>
      </c>
      <c r="E29" s="537"/>
      <c r="F29" s="537"/>
      <c r="G29" s="537"/>
      <c r="H29" s="537"/>
      <c r="I29" s="537"/>
      <c r="J29" s="537"/>
      <c r="K29" s="537"/>
      <c r="L29" s="20"/>
      <c r="M29" s="537"/>
      <c r="N29" s="20"/>
      <c r="O29" s="537"/>
      <c r="P29" s="537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>
      <c r="A30" s="15">
        <v>25</v>
      </c>
      <c r="B30" s="539" t="s">
        <v>146</v>
      </c>
      <c r="C30" s="17" t="s">
        <v>147</v>
      </c>
      <c r="D30" s="18" t="s">
        <v>148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>
      <c r="A31" s="15">
        <v>26</v>
      </c>
      <c r="B31" s="537"/>
      <c r="C31" s="17" t="s">
        <v>149</v>
      </c>
      <c r="D31" s="18" t="s">
        <v>150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>
      <c r="A32" s="15">
        <v>27</v>
      </c>
      <c r="B32" s="537"/>
      <c r="C32" s="17" t="s">
        <v>154</v>
      </c>
      <c r="D32" s="18" t="s">
        <v>155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>
      <c r="A33" s="15">
        <v>28</v>
      </c>
      <c r="B33" s="537"/>
      <c r="C33" s="17" t="s">
        <v>162</v>
      </c>
      <c r="D33" s="18" t="s">
        <v>163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>
      <c r="A34" s="15">
        <v>29</v>
      </c>
      <c r="B34" s="539" t="s">
        <v>164</v>
      </c>
      <c r="C34" s="17" t="s">
        <v>165</v>
      </c>
      <c r="D34" s="18" t="s">
        <v>166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>
      <c r="A35" s="15">
        <v>30</v>
      </c>
      <c r="B35" s="537"/>
      <c r="C35" s="17" t="s">
        <v>167</v>
      </c>
      <c r="D35" s="18" t="s">
        <v>168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>
      <c r="A36" s="15">
        <v>31</v>
      </c>
      <c r="B36" s="537"/>
      <c r="C36" s="17" t="s">
        <v>169</v>
      </c>
      <c r="D36" s="18" t="s">
        <v>170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>
      <c r="A37" s="15"/>
      <c r="B37" s="16"/>
      <c r="C37" s="17" t="s">
        <v>171</v>
      </c>
      <c r="D37" s="18" t="s">
        <v>172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>
      <c r="A38" s="13" t="s">
        <v>173</v>
      </c>
      <c r="B38" s="13" t="s">
        <v>174</v>
      </c>
      <c r="C38" s="32" t="s">
        <v>175</v>
      </c>
      <c r="D38" s="33" t="s">
        <v>176</v>
      </c>
      <c r="E38" s="13" t="s">
        <v>177</v>
      </c>
      <c r="F38" s="13" t="s">
        <v>178</v>
      </c>
      <c r="G38" s="13" t="s">
        <v>179</v>
      </c>
      <c r="H38" s="13" t="s">
        <v>180</v>
      </c>
      <c r="I38" s="13" t="s">
        <v>181</v>
      </c>
      <c r="J38" s="13" t="s">
        <v>182</v>
      </c>
      <c r="K38" s="13" t="s">
        <v>183</v>
      </c>
      <c r="L38" s="13" t="s">
        <v>184</v>
      </c>
      <c r="M38" s="13" t="s">
        <v>185</v>
      </c>
      <c r="N38" s="13" t="s">
        <v>186</v>
      </c>
      <c r="O38" s="13" t="s">
        <v>187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>
      <c r="A39" s="15">
        <v>32</v>
      </c>
      <c r="B39" s="539" t="s">
        <v>189</v>
      </c>
      <c r="C39" s="17" t="s">
        <v>190</v>
      </c>
      <c r="D39" s="18" t="s">
        <v>191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>
      <c r="A40" s="15">
        <v>33</v>
      </c>
      <c r="B40" s="537"/>
      <c r="C40" s="17" t="s">
        <v>198</v>
      </c>
      <c r="D40" s="18" t="s">
        <v>199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>
      <c r="A41" s="15">
        <v>34</v>
      </c>
      <c r="B41" s="537"/>
      <c r="C41" s="17" t="s">
        <v>200</v>
      </c>
      <c r="D41" s="18" t="s">
        <v>201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>
      <c r="A42" s="15">
        <v>35</v>
      </c>
      <c r="B42" s="539" t="s">
        <v>202</v>
      </c>
      <c r="C42" s="17" t="s">
        <v>203</v>
      </c>
      <c r="D42" s="18" t="s">
        <v>204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>
      <c r="A43" s="15">
        <v>36</v>
      </c>
      <c r="B43" s="537"/>
      <c r="C43" s="17" t="s">
        <v>205</v>
      </c>
      <c r="D43" s="18" t="s">
        <v>206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>
      <c r="A44" s="15">
        <v>37</v>
      </c>
      <c r="B44" s="16" t="s">
        <v>207</v>
      </c>
      <c r="C44" s="17" t="s">
        <v>208</v>
      </c>
      <c r="D44" s="18" t="s">
        <v>209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>
      <c r="A45" s="15">
        <v>38</v>
      </c>
      <c r="B45" s="539" t="s">
        <v>210</v>
      </c>
      <c r="C45" s="17" t="s">
        <v>211</v>
      </c>
      <c r="D45" s="18" t="s">
        <v>212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>
      <c r="A46" s="15">
        <v>39</v>
      </c>
      <c r="B46" s="537"/>
      <c r="C46" s="17" t="s">
        <v>213</v>
      </c>
      <c r="D46" s="18" t="s">
        <v>214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>
      <c r="A47" s="15">
        <v>40</v>
      </c>
      <c r="B47" s="537"/>
      <c r="C47" s="17" t="s">
        <v>215</v>
      </c>
      <c r="D47" s="18" t="s">
        <v>216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>
      <c r="A48" s="15">
        <v>41</v>
      </c>
      <c r="B48" s="46" t="s">
        <v>217</v>
      </c>
      <c r="C48" s="17" t="s">
        <v>219</v>
      </c>
      <c r="D48" s="18" t="s">
        <v>220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5">
        <v>42</v>
      </c>
      <c r="B49" s="46" t="s">
        <v>221</v>
      </c>
      <c r="C49" s="17" t="s">
        <v>222</v>
      </c>
      <c r="D49" s="18" t="s">
        <v>223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>
      <c r="A50" s="15">
        <v>43</v>
      </c>
      <c r="B50" s="538" t="s">
        <v>224</v>
      </c>
      <c r="C50" s="17" t="s">
        <v>225</v>
      </c>
      <c r="D50" s="18" t="s">
        <v>226</v>
      </c>
      <c r="E50" s="25"/>
      <c r="F50" s="541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>
      <c r="A51" s="15">
        <v>44</v>
      </c>
      <c r="B51" s="537"/>
      <c r="C51" s="17" t="s">
        <v>227</v>
      </c>
      <c r="D51" s="18" t="s">
        <v>228</v>
      </c>
      <c r="E51" s="25"/>
      <c r="F51" s="537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>
      <c r="A52" s="15">
        <v>45</v>
      </c>
      <c r="B52" s="537"/>
      <c r="C52" s="17" t="s">
        <v>229</v>
      </c>
      <c r="D52" s="18" t="s">
        <v>230</v>
      </c>
      <c r="E52" s="25"/>
      <c r="F52" s="537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>
      <c r="A53" s="15">
        <v>46</v>
      </c>
      <c r="B53" s="537"/>
      <c r="C53" s="17" t="s">
        <v>231</v>
      </c>
      <c r="D53" s="18" t="s">
        <v>232</v>
      </c>
      <c r="E53" s="25"/>
      <c r="F53" s="537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>
      <c r="A54" s="15">
        <v>47</v>
      </c>
      <c r="B54" s="537"/>
      <c r="C54" s="17" t="s">
        <v>233</v>
      </c>
      <c r="D54" s="18" t="s">
        <v>234</v>
      </c>
      <c r="E54" s="25"/>
      <c r="F54" s="537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>
      <c r="A55" s="15"/>
      <c r="B55" s="537"/>
      <c r="C55" s="17" t="s">
        <v>235</v>
      </c>
      <c r="D55" s="18" t="s">
        <v>236</v>
      </c>
      <c r="E55" s="25"/>
      <c r="F55" s="537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>
      <c r="A56" s="15">
        <v>44</v>
      </c>
      <c r="B56" s="538" t="s">
        <v>237</v>
      </c>
      <c r="C56" s="50" t="s">
        <v>238</v>
      </c>
      <c r="D56" s="18" t="s">
        <v>239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>
      <c r="A57" s="15">
        <v>45</v>
      </c>
      <c r="B57" s="537"/>
      <c r="C57" s="50" t="s">
        <v>240</v>
      </c>
      <c r="D57" s="18" t="s">
        <v>241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>
      <c r="A58" s="15">
        <v>46</v>
      </c>
      <c r="B58" s="537"/>
      <c r="C58" s="50" t="s">
        <v>242</v>
      </c>
      <c r="D58" s="52" t="s">
        <v>243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>
      <c r="A59" s="15">
        <v>47</v>
      </c>
      <c r="B59" s="537"/>
      <c r="C59" s="50" t="s">
        <v>244</v>
      </c>
      <c r="D59" s="54" t="s">
        <v>245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>
      <c r="A60" s="15">
        <v>48</v>
      </c>
      <c r="B60" s="16" t="s">
        <v>251</v>
      </c>
      <c r="C60" s="50" t="s">
        <v>252</v>
      </c>
      <c r="D60" s="18" t="s">
        <v>253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12"/>
  <sheetViews>
    <sheetView zoomScaleNormal="100" workbookViewId="0">
      <pane xSplit="2" ySplit="8" topLeftCell="C9" activePane="bottomRight" state="frozen"/>
      <selection pane="topRight" activeCell="E1" sqref="E1"/>
      <selection pane="bottomLeft" activeCell="A8" sqref="A8"/>
      <selection pane="bottomRight" activeCell="C72" sqref="C72"/>
    </sheetView>
  </sheetViews>
  <sheetFormatPr defaultColWidth="17.28515625" defaultRowHeight="15" customHeight="1"/>
  <cols>
    <col min="1" max="1" width="4.28515625" style="297" customWidth="1"/>
    <col min="2" max="2" width="46.28515625" style="298" customWidth="1"/>
    <col min="3" max="4" width="10.85546875" style="245" customWidth="1"/>
    <col min="5" max="5" width="9.85546875" style="246" customWidth="1"/>
    <col min="6" max="6" width="8.7109375" style="246" customWidth="1"/>
    <col min="7" max="7" width="10.85546875" style="246" customWidth="1"/>
    <col min="8" max="9" width="10.28515625" style="245" customWidth="1"/>
    <col min="10" max="10" width="10.85546875" style="246" customWidth="1"/>
    <col min="11" max="11" width="8.7109375" style="246" customWidth="1"/>
    <col min="12" max="12" width="10.28515625" style="246" customWidth="1"/>
    <col min="13" max="13" width="12" style="299" customWidth="1"/>
    <col min="14" max="14" width="17.28515625" style="251" hidden="1" customWidth="1"/>
    <col min="15" max="15" width="7.140625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5" ht="15.75" customHeight="1">
      <c r="A1" s="243" t="s">
        <v>0</v>
      </c>
      <c r="B1" s="244"/>
      <c r="F1" s="247"/>
      <c r="G1" s="247"/>
      <c r="H1" s="248" t="s">
        <v>399</v>
      </c>
      <c r="I1" s="248"/>
      <c r="K1" s="247"/>
      <c r="L1" s="247"/>
      <c r="M1" s="249"/>
      <c r="N1" s="250"/>
    </row>
    <row r="2" spans="1:15" ht="15.75" customHeight="1">
      <c r="A2" s="332" t="s">
        <v>394</v>
      </c>
      <c r="B2" s="244"/>
      <c r="F2" s="247"/>
      <c r="G2" s="247"/>
      <c r="H2" s="252"/>
      <c r="I2" s="333" t="s">
        <v>7</v>
      </c>
      <c r="K2" s="247"/>
      <c r="L2" s="247"/>
      <c r="M2" s="249"/>
      <c r="N2" s="250"/>
    </row>
    <row r="3" spans="1:15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15" s="250" customFormat="1" ht="36" customHeight="1">
      <c r="A4" s="501" t="s">
        <v>458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</row>
    <row r="5" spans="1:15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15" s="246" customFormat="1" ht="21" customHeight="1">
      <c r="A6" s="502" t="s">
        <v>5</v>
      </c>
      <c r="B6" s="505" t="s">
        <v>400</v>
      </c>
      <c r="C6" s="508" t="s">
        <v>459</v>
      </c>
      <c r="D6" s="509"/>
      <c r="E6" s="509"/>
      <c r="F6" s="509"/>
      <c r="G6" s="509"/>
      <c r="H6" s="509"/>
      <c r="I6" s="509"/>
      <c r="J6" s="509"/>
      <c r="K6" s="509"/>
      <c r="L6" s="510"/>
      <c r="M6" s="511" t="s">
        <v>401</v>
      </c>
      <c r="N6" s="247"/>
    </row>
    <row r="7" spans="1:15" s="246" customFormat="1" ht="30.75" customHeight="1">
      <c r="A7" s="503"/>
      <c r="B7" s="506"/>
      <c r="C7" s="512" t="s">
        <v>468</v>
      </c>
      <c r="D7" s="512"/>
      <c r="E7" s="512"/>
      <c r="F7" s="512"/>
      <c r="G7" s="508"/>
      <c r="H7" s="513" t="s">
        <v>402</v>
      </c>
      <c r="I7" s="514"/>
      <c r="J7" s="514"/>
      <c r="K7" s="514"/>
      <c r="L7" s="514"/>
      <c r="M7" s="511"/>
      <c r="N7" s="247" t="s">
        <v>403</v>
      </c>
    </row>
    <row r="8" spans="1:15" s="246" customFormat="1" ht="28.5" customHeight="1">
      <c r="A8" s="504"/>
      <c r="B8" s="507"/>
      <c r="C8" s="260" t="s">
        <v>404</v>
      </c>
      <c r="D8" s="260" t="s">
        <v>430</v>
      </c>
      <c r="E8" s="261" t="s">
        <v>405</v>
      </c>
      <c r="F8" s="262" t="s">
        <v>406</v>
      </c>
      <c r="G8" s="263" t="s">
        <v>407</v>
      </c>
      <c r="H8" s="334" t="s">
        <v>404</v>
      </c>
      <c r="I8" s="335" t="s">
        <v>430</v>
      </c>
      <c r="J8" s="336" t="s">
        <v>405</v>
      </c>
      <c r="K8" s="337" t="s">
        <v>406</v>
      </c>
      <c r="L8" s="336" t="s">
        <v>407</v>
      </c>
      <c r="M8" s="511"/>
      <c r="N8" s="247"/>
    </row>
    <row r="9" spans="1:15" ht="25.5" customHeight="1">
      <c r="A9" s="264">
        <v>1</v>
      </c>
      <c r="B9" s="265" t="s">
        <v>408</v>
      </c>
      <c r="C9" s="266" t="e">
        <f>'2.CHI TIET'!AO8</f>
        <v>#REF!</v>
      </c>
      <c r="D9" s="266" t="e">
        <f>'2.CHI TIET'!AQ8</f>
        <v>#REF!</v>
      </c>
      <c r="E9" s="266" t="e">
        <f>'2.CHI TIET'!AR8</f>
        <v>#REF!</v>
      </c>
      <c r="F9" s="266" t="e">
        <f>'2.CHI TIET'!AS8</f>
        <v>#REF!</v>
      </c>
      <c r="G9" s="266" t="e">
        <f>'2.CHI TIET'!AT8</f>
        <v>#REF!</v>
      </c>
      <c r="H9" s="303" t="e">
        <f>'2.CHI TIET'!AU8</f>
        <v>#REF!</v>
      </c>
      <c r="I9" s="266" t="e">
        <f>'2.CHI TIET'!AV8</f>
        <v>#REF!</v>
      </c>
      <c r="J9" s="266" t="e">
        <f>'2.CHI TIET'!AW8</f>
        <v>#REF!</v>
      </c>
      <c r="K9" s="266" t="e">
        <f>'2.CHI TIET'!AX8</f>
        <v>#REF!</v>
      </c>
      <c r="L9" s="266" t="e">
        <f>'2.CHI TIET'!AY8</f>
        <v>#REF!</v>
      </c>
      <c r="M9" s="267"/>
      <c r="N9" s="250">
        <v>19</v>
      </c>
      <c r="O9" s="251">
        <v>19</v>
      </c>
    </row>
    <row r="10" spans="1:15" ht="25.5" customHeight="1">
      <c r="A10" s="268"/>
      <c r="B10" s="269" t="s">
        <v>332</v>
      </c>
      <c r="C10" s="300" t="e">
        <f>'2.CHI TIET'!AO9</f>
        <v>#REF!</v>
      </c>
      <c r="D10" s="300" t="e">
        <f>'2.CHI TIET'!AQ9</f>
        <v>#REF!</v>
      </c>
      <c r="E10" s="300" t="e">
        <f>'2.CHI TIET'!AR9</f>
        <v>#REF!</v>
      </c>
      <c r="F10" s="300" t="e">
        <f>'2.CHI TIET'!AS9</f>
        <v>#REF!</v>
      </c>
      <c r="G10" s="300" t="e">
        <f>'2.CHI TIET'!AT9</f>
        <v>#REF!</v>
      </c>
      <c r="H10" s="304" t="e">
        <f>'2.CHI TIET'!AU9</f>
        <v>#REF!</v>
      </c>
      <c r="I10" s="300" t="e">
        <f>'2.CHI TIET'!AV9</f>
        <v>#REF!</v>
      </c>
      <c r="J10" s="300" t="e">
        <f>'2.CHI TIET'!AW9</f>
        <v>#REF!</v>
      </c>
      <c r="K10" s="300" t="e">
        <f>'2.CHI TIET'!AX9</f>
        <v>#REF!</v>
      </c>
      <c r="L10" s="300" t="e">
        <f>'2.CHI TIET'!AY9</f>
        <v>#REF!</v>
      </c>
      <c r="M10" s="270"/>
      <c r="N10" s="250"/>
    </row>
    <row r="11" spans="1:15" ht="25.5" customHeight="1">
      <c r="A11" s="268"/>
      <c r="B11" s="269" t="s">
        <v>431</v>
      </c>
      <c r="C11" s="271" t="e">
        <f>'2.CHI TIET'!AO12</f>
        <v>#REF!</v>
      </c>
      <c r="D11" s="271" t="e">
        <f>'2.CHI TIET'!AQ12</f>
        <v>#REF!</v>
      </c>
      <c r="E11" s="271" t="e">
        <f>'2.CHI TIET'!AR12</f>
        <v>#REF!</v>
      </c>
      <c r="F11" s="271" t="e">
        <f>'2.CHI TIET'!AS12</f>
        <v>#REF!</v>
      </c>
      <c r="G11" s="271" t="e">
        <f>'2.CHI TIET'!AT12</f>
        <v>#REF!</v>
      </c>
      <c r="H11" s="305" t="e">
        <f>'2.CHI TIET'!AU12</f>
        <v>#REF!</v>
      </c>
      <c r="I11" s="271" t="e">
        <f>'2.CHI TIET'!AV12</f>
        <v>#REF!</v>
      </c>
      <c r="J11" s="271" t="e">
        <f>'2.CHI TIET'!AW12</f>
        <v>#REF!</v>
      </c>
      <c r="K11" s="271" t="e">
        <f>'2.CHI TIET'!AX12</f>
        <v>#REF!</v>
      </c>
      <c r="L11" s="271" t="e">
        <f>'2.CHI TIET'!AY12</f>
        <v>#REF!</v>
      </c>
      <c r="M11" s="270"/>
      <c r="N11" s="250"/>
    </row>
    <row r="12" spans="1:15" ht="25.5" customHeight="1">
      <c r="A12" s="268"/>
      <c r="B12" s="269" t="s">
        <v>334</v>
      </c>
      <c r="C12" s="271" t="e">
        <f>'2.CHI TIET'!AO15</f>
        <v>#REF!</v>
      </c>
      <c r="D12" s="271" t="e">
        <f>'2.CHI TIET'!AQ15</f>
        <v>#REF!</v>
      </c>
      <c r="E12" s="271" t="e">
        <f>'2.CHI TIET'!AR15</f>
        <v>#REF!</v>
      </c>
      <c r="F12" s="271" t="e">
        <f>'2.CHI TIET'!AS15</f>
        <v>#REF!</v>
      </c>
      <c r="G12" s="271" t="e">
        <f>'2.CHI TIET'!AT15</f>
        <v>#REF!</v>
      </c>
      <c r="H12" s="305" t="e">
        <f>'2.CHI TIET'!AU15</f>
        <v>#REF!</v>
      </c>
      <c r="I12" s="271" t="e">
        <f>'2.CHI TIET'!AV15</f>
        <v>#REF!</v>
      </c>
      <c r="J12" s="271" t="e">
        <f>'2.CHI TIET'!AW15</f>
        <v>#REF!</v>
      </c>
      <c r="K12" s="271" t="e">
        <f>'2.CHI TIET'!AX15</f>
        <v>#REF!</v>
      </c>
      <c r="L12" s="271" t="e">
        <f>'2.CHI TIET'!AY15</f>
        <v>#REF!</v>
      </c>
      <c r="M12" s="270"/>
      <c r="N12" s="250"/>
    </row>
    <row r="13" spans="1:15" ht="25.5" customHeight="1">
      <c r="A13" s="268">
        <v>2</v>
      </c>
      <c r="B13" s="272" t="s">
        <v>409</v>
      </c>
      <c r="C13" s="273" t="e">
        <f>'2.CHI TIET'!AO17</f>
        <v>#REF!</v>
      </c>
      <c r="D13" s="273" t="e">
        <f>'2.CHI TIET'!AQ17</f>
        <v>#REF!</v>
      </c>
      <c r="E13" s="273" t="e">
        <f>'2.CHI TIET'!AR17</f>
        <v>#REF!</v>
      </c>
      <c r="F13" s="273" t="e">
        <f>'2.CHI TIET'!AS17</f>
        <v>#REF!</v>
      </c>
      <c r="G13" s="273" t="e">
        <f>'2.CHI TIET'!AT17</f>
        <v>#REF!</v>
      </c>
      <c r="H13" s="306" t="e">
        <f>'2.CHI TIET'!AU17</f>
        <v>#REF!</v>
      </c>
      <c r="I13" s="273" t="e">
        <f>'2.CHI TIET'!AV17</f>
        <v>#REF!</v>
      </c>
      <c r="J13" s="273" t="e">
        <f>'2.CHI TIET'!AW17</f>
        <v>#REF!</v>
      </c>
      <c r="K13" s="273" t="e">
        <f>'2.CHI TIET'!AX17</f>
        <v>#REF!</v>
      </c>
      <c r="L13" s="273" t="e">
        <f>'2.CHI TIET'!AY17</f>
        <v>#REF!</v>
      </c>
      <c r="M13" s="274"/>
      <c r="N13" s="250">
        <v>29</v>
      </c>
      <c r="O13" s="251">
        <v>27</v>
      </c>
    </row>
    <row r="14" spans="1:15" ht="25.5" customHeight="1">
      <c r="A14" s="268"/>
      <c r="B14" s="275" t="s">
        <v>335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271" t="e">
        <f>'2.CHI TIET'!#REF!</f>
        <v>#REF!</v>
      </c>
      <c r="K14" s="271" t="e">
        <f>'2.CHI TIET'!#REF!</f>
        <v>#REF!</v>
      </c>
      <c r="L14" s="271" t="e">
        <f>'2.CHI TIET'!#REF!</f>
        <v>#REF!</v>
      </c>
      <c r="M14" s="270"/>
      <c r="N14" s="250"/>
    </row>
    <row r="15" spans="1:15" ht="25.5" customHeight="1">
      <c r="A15" s="268"/>
      <c r="B15" s="275" t="s">
        <v>384</v>
      </c>
      <c r="C15" s="271" t="e">
        <f>'2.CHI TIET'!#REF!</f>
        <v>#REF!</v>
      </c>
      <c r="D15" s="271" t="e">
        <f>'2.CHI TIET'!#REF!</f>
        <v>#REF!</v>
      </c>
      <c r="E15" s="271" t="e">
        <f>'2.CHI TIET'!#REF!</f>
        <v>#REF!</v>
      </c>
      <c r="F15" s="271" t="e">
        <f>'2.CHI TIET'!#REF!</f>
        <v>#REF!</v>
      </c>
      <c r="G15" s="271" t="e">
        <f>'2.CHI TIET'!#REF!</f>
        <v>#REF!</v>
      </c>
      <c r="H15" s="305" t="e">
        <f>'2.CHI TIET'!#REF!</f>
        <v>#REF!</v>
      </c>
      <c r="I15" s="271" t="e">
        <f>'2.CHI TIET'!#REF!</f>
        <v>#REF!</v>
      </c>
      <c r="J15" s="271" t="e">
        <f>'2.CHI TIET'!#REF!</f>
        <v>#REF!</v>
      </c>
      <c r="K15" s="271" t="e">
        <f>'2.CHI TIET'!#REF!</f>
        <v>#REF!</v>
      </c>
      <c r="L15" s="271" t="e">
        <f>'2.CHI TIET'!#REF!</f>
        <v>#REF!</v>
      </c>
      <c r="M15" s="270"/>
      <c r="N15" s="250"/>
    </row>
    <row r="16" spans="1:15" ht="25.5" customHeight="1">
      <c r="A16" s="268"/>
      <c r="B16" s="275" t="s">
        <v>432</v>
      </c>
      <c r="C16" s="271" t="e">
        <f>'2.CHI TIET'!#REF!</f>
        <v>#REF!</v>
      </c>
      <c r="D16" s="271" t="e">
        <f>'2.CHI TIET'!#REF!</f>
        <v>#REF!</v>
      </c>
      <c r="E16" s="271" t="e">
        <f>'2.CHI TIET'!#REF!</f>
        <v>#REF!</v>
      </c>
      <c r="F16" s="271" t="e">
        <f>'2.CHI TIET'!#REF!</f>
        <v>#REF!</v>
      </c>
      <c r="G16" s="271" t="e">
        <f>'2.CHI TIET'!#REF!</f>
        <v>#REF!</v>
      </c>
      <c r="H16" s="305" t="e">
        <f>'2.CHI TIET'!#REF!</f>
        <v>#REF!</v>
      </c>
      <c r="I16" s="271" t="e">
        <f>'2.CHI TIET'!#REF!</f>
        <v>#REF!</v>
      </c>
      <c r="J16" s="271" t="e">
        <f>'2.CHI TIET'!#REF!</f>
        <v>#REF!</v>
      </c>
      <c r="K16" s="271" t="e">
        <f>'2.CHI TIET'!#REF!</f>
        <v>#REF!</v>
      </c>
      <c r="L16" s="271" t="e">
        <f>'2.CHI TIET'!#REF!</f>
        <v>#REF!</v>
      </c>
      <c r="M16" s="270"/>
      <c r="N16" s="250"/>
    </row>
    <row r="17" spans="1:15" ht="25.5" customHeight="1">
      <c r="A17" s="268"/>
      <c r="B17" s="275" t="s">
        <v>383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305" t="e">
        <f>'2.CHI TIET'!#REF!</f>
        <v>#REF!</v>
      </c>
      <c r="I17" s="271" t="e">
        <f>'2.CHI TIET'!#REF!</f>
        <v>#REF!</v>
      </c>
      <c r="J17" s="271" t="e">
        <f>'2.CHI TIET'!#REF!</f>
        <v>#REF!</v>
      </c>
      <c r="K17" s="271" t="e">
        <f>'2.CHI TIET'!#REF!</f>
        <v>#REF!</v>
      </c>
      <c r="L17" s="271" t="e">
        <f>'2.CHI TIET'!#REF!</f>
        <v>#REF!</v>
      </c>
      <c r="M17" s="270"/>
      <c r="N17" s="250"/>
    </row>
    <row r="18" spans="1:15" ht="25.5" customHeight="1">
      <c r="A18" s="268">
        <v>3</v>
      </c>
      <c r="B18" s="272" t="s">
        <v>410</v>
      </c>
      <c r="C18" s="273" t="e">
        <f>'2.CHI TIET'!AO18</f>
        <v>#REF!</v>
      </c>
      <c r="D18" s="273" t="e">
        <f>'2.CHI TIET'!AQ18</f>
        <v>#REF!</v>
      </c>
      <c r="E18" s="273" t="e">
        <f>'2.CHI TIET'!AR18</f>
        <v>#REF!</v>
      </c>
      <c r="F18" s="273" t="e">
        <f>'2.CHI TIET'!AS18</f>
        <v>#REF!</v>
      </c>
      <c r="G18" s="273" t="e">
        <f>'2.CHI TIET'!AT18</f>
        <v>#REF!</v>
      </c>
      <c r="H18" s="306" t="e">
        <f>'2.CHI TIET'!AU18</f>
        <v>#REF!</v>
      </c>
      <c r="I18" s="273" t="e">
        <f>'2.CHI TIET'!AV18</f>
        <v>#REF!</v>
      </c>
      <c r="J18" s="273" t="e">
        <f>'2.CHI TIET'!AW18</f>
        <v>#REF!</v>
      </c>
      <c r="K18" s="273" t="e">
        <f>'2.CHI TIET'!AX18</f>
        <v>#REF!</v>
      </c>
      <c r="L18" s="273" t="e">
        <f>'2.CHI TIET'!AY18</f>
        <v>#REF!</v>
      </c>
      <c r="M18" s="274"/>
      <c r="N18" s="250">
        <v>20</v>
      </c>
      <c r="O18" s="251">
        <v>21</v>
      </c>
    </row>
    <row r="19" spans="1:15" ht="25.5" customHeight="1">
      <c r="A19" s="268"/>
      <c r="B19" s="275" t="s">
        <v>336</v>
      </c>
      <c r="C19" s="271" t="e">
        <f>'2.CHI TIET'!#REF!</f>
        <v>#REF!</v>
      </c>
      <c r="D19" s="271" t="e">
        <f>'2.CHI TIET'!#REF!</f>
        <v>#REF!</v>
      </c>
      <c r="E19" s="271" t="e">
        <f>'2.CHI TIET'!#REF!</f>
        <v>#REF!</v>
      </c>
      <c r="F19" s="271" t="e">
        <f>'2.CHI TIET'!#REF!</f>
        <v>#REF!</v>
      </c>
      <c r="G19" s="271" t="e">
        <f>'2.CHI TIET'!#REF!</f>
        <v>#REF!</v>
      </c>
      <c r="H19" s="305" t="e">
        <f>'2.CHI TIET'!#REF!</f>
        <v>#REF!</v>
      </c>
      <c r="I19" s="271" t="e">
        <f>'2.CHI TIET'!#REF!</f>
        <v>#REF!</v>
      </c>
      <c r="J19" s="271" t="e">
        <f>'2.CHI TIET'!#REF!</f>
        <v>#REF!</v>
      </c>
      <c r="K19" s="271" t="e">
        <f>'2.CHI TIET'!#REF!</f>
        <v>#REF!</v>
      </c>
      <c r="L19" s="271" t="e">
        <f>'2.CHI TIET'!#REF!</f>
        <v>#REF!</v>
      </c>
      <c r="M19" s="270"/>
      <c r="N19" s="250"/>
    </row>
    <row r="20" spans="1:15" ht="25.5" customHeight="1">
      <c r="A20" s="268"/>
      <c r="B20" s="275" t="s">
        <v>337</v>
      </c>
      <c r="C20" s="271" t="e">
        <f>'2.CHI TIET'!#REF!</f>
        <v>#REF!</v>
      </c>
      <c r="D20" s="271" t="e">
        <f>'2.CHI TIET'!#REF!</f>
        <v>#REF!</v>
      </c>
      <c r="E20" s="271" t="e">
        <f>'2.CHI TIET'!#REF!</f>
        <v>#REF!</v>
      </c>
      <c r="F20" s="271" t="e">
        <f>'2.CHI TIET'!#REF!</f>
        <v>#REF!</v>
      </c>
      <c r="G20" s="271" t="e">
        <f>'2.CHI TIET'!#REF!</f>
        <v>#REF!</v>
      </c>
      <c r="H20" s="305" t="e">
        <f>'2.CHI TIET'!#REF!</f>
        <v>#REF!</v>
      </c>
      <c r="I20" s="271" t="e">
        <f>'2.CHI TIET'!#REF!</f>
        <v>#REF!</v>
      </c>
      <c r="J20" s="271" t="e">
        <f>'2.CHI TIET'!#REF!</f>
        <v>#REF!</v>
      </c>
      <c r="K20" s="271" t="e">
        <f>'2.CHI TIET'!#REF!</f>
        <v>#REF!</v>
      </c>
      <c r="L20" s="271" t="e">
        <f>'2.CHI TIET'!#REF!</f>
        <v>#REF!</v>
      </c>
      <c r="M20" s="270"/>
      <c r="N20" s="250"/>
    </row>
    <row r="21" spans="1:15" ht="25.5" customHeight="1">
      <c r="A21" s="268"/>
      <c r="B21" s="275" t="s">
        <v>338</v>
      </c>
      <c r="C21" s="271" t="e">
        <f>'2.CHI TIET'!#REF!</f>
        <v>#REF!</v>
      </c>
      <c r="D21" s="271" t="e">
        <f>'2.CHI TIET'!#REF!</f>
        <v>#REF!</v>
      </c>
      <c r="E21" s="271" t="e">
        <f>'2.CHI TIET'!#REF!</f>
        <v>#REF!</v>
      </c>
      <c r="F21" s="271" t="e">
        <f>'2.CHI TIET'!#REF!</f>
        <v>#REF!</v>
      </c>
      <c r="G21" s="271" t="e">
        <f>'2.CHI TIET'!#REF!</f>
        <v>#REF!</v>
      </c>
      <c r="H21" s="305" t="e">
        <f>'2.CHI TIET'!#REF!</f>
        <v>#REF!</v>
      </c>
      <c r="I21" s="271" t="e">
        <f>'2.CHI TIET'!#REF!</f>
        <v>#REF!</v>
      </c>
      <c r="J21" s="271" t="e">
        <f>'2.CHI TIET'!#REF!</f>
        <v>#REF!</v>
      </c>
      <c r="K21" s="271" t="e">
        <f>'2.CHI TIET'!#REF!</f>
        <v>#REF!</v>
      </c>
      <c r="L21" s="271" t="e">
        <f>'2.CHI TIET'!#REF!</f>
        <v>#REF!</v>
      </c>
      <c r="M21" s="270"/>
      <c r="N21" s="250"/>
    </row>
    <row r="22" spans="1:15" ht="25.5" customHeight="1">
      <c r="A22" s="268">
        <v>4</v>
      </c>
      <c r="B22" s="272" t="s">
        <v>411</v>
      </c>
      <c r="C22" s="273" t="e">
        <f>'2.CHI TIET'!AO19</f>
        <v>#REF!</v>
      </c>
      <c r="D22" s="273" t="e">
        <f>'2.CHI TIET'!AQ19</f>
        <v>#REF!</v>
      </c>
      <c r="E22" s="273" t="e">
        <f>'2.CHI TIET'!AR19</f>
        <v>#REF!</v>
      </c>
      <c r="F22" s="273" t="e">
        <f>'2.CHI TIET'!AS19</f>
        <v>#REF!</v>
      </c>
      <c r="G22" s="273" t="e">
        <f>'2.CHI TIET'!AT19</f>
        <v>#REF!</v>
      </c>
      <c r="H22" s="306" t="e">
        <f>'2.CHI TIET'!AU19</f>
        <v>#REF!</v>
      </c>
      <c r="I22" s="273" t="e">
        <f>'2.CHI TIET'!AV19</f>
        <v>#REF!</v>
      </c>
      <c r="J22" s="273" t="e">
        <f>'2.CHI TIET'!AW19</f>
        <v>#REF!</v>
      </c>
      <c r="K22" s="273" t="e">
        <f>'2.CHI TIET'!AX19</f>
        <v>#REF!</v>
      </c>
      <c r="L22" s="273" t="e">
        <f>'2.CHI TIET'!AY19</f>
        <v>#REF!</v>
      </c>
      <c r="M22" s="274"/>
      <c r="N22" s="250">
        <v>49</v>
      </c>
      <c r="O22" s="251">
        <v>50</v>
      </c>
    </row>
    <row r="23" spans="1:15" ht="25.5" customHeight="1">
      <c r="A23" s="268"/>
      <c r="B23" s="275" t="s">
        <v>339</v>
      </c>
      <c r="C23" s="271" t="e">
        <f>'2.CHI TIET'!#REF!</f>
        <v>#REF!</v>
      </c>
      <c r="D23" s="271" t="e">
        <f>'2.CHI TIET'!#REF!</f>
        <v>#REF!</v>
      </c>
      <c r="E23" s="271" t="e">
        <f>'2.CHI TIET'!#REF!</f>
        <v>#REF!</v>
      </c>
      <c r="F23" s="271" t="e">
        <f>'2.CHI TIET'!#REF!</f>
        <v>#REF!</v>
      </c>
      <c r="G23" s="271" t="e">
        <f>'2.CHI TIET'!#REF!</f>
        <v>#REF!</v>
      </c>
      <c r="H23" s="305" t="e">
        <f>'2.CHI TIET'!#REF!</f>
        <v>#REF!</v>
      </c>
      <c r="I23" s="271" t="e">
        <f>'2.CHI TIET'!#REF!</f>
        <v>#REF!</v>
      </c>
      <c r="J23" s="271" t="e">
        <f>'2.CHI TIET'!#REF!</f>
        <v>#REF!</v>
      </c>
      <c r="K23" s="271" t="e">
        <f>'2.CHI TIET'!#REF!</f>
        <v>#REF!</v>
      </c>
      <c r="L23" s="271" t="e">
        <f>'2.CHI TIET'!#REF!</f>
        <v>#REF!</v>
      </c>
      <c r="M23" s="270"/>
      <c r="N23" s="250"/>
    </row>
    <row r="24" spans="1:15" ht="25.5" customHeight="1">
      <c r="A24" s="268"/>
      <c r="B24" s="275" t="s">
        <v>340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305" t="e">
        <f>'2.CHI TIET'!#REF!</f>
        <v>#REF!</v>
      </c>
      <c r="I24" s="271" t="e">
        <f>'2.CHI TIET'!#REF!</f>
        <v>#REF!</v>
      </c>
      <c r="J24" s="271" t="e">
        <f>'2.CHI TIET'!#REF!</f>
        <v>#REF!</v>
      </c>
      <c r="K24" s="271" t="e">
        <f>'2.CHI TIET'!#REF!</f>
        <v>#REF!</v>
      </c>
      <c r="L24" s="271" t="e">
        <f>'2.CHI TIET'!#REF!</f>
        <v>#REF!</v>
      </c>
      <c r="M24" s="270"/>
      <c r="N24" s="250"/>
    </row>
    <row r="25" spans="1:15" ht="25.5" customHeight="1">
      <c r="A25" s="268"/>
      <c r="B25" s="275" t="s">
        <v>341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305" t="e">
        <f>'2.CHI TIET'!#REF!</f>
        <v>#REF!</v>
      </c>
      <c r="I25" s="271" t="e">
        <f>'2.CHI TIET'!#REF!</f>
        <v>#REF!</v>
      </c>
      <c r="J25" s="271" t="e">
        <f>'2.CHI TIET'!#REF!</f>
        <v>#REF!</v>
      </c>
      <c r="K25" s="271" t="e">
        <f>'2.CHI TIET'!#REF!</f>
        <v>#REF!</v>
      </c>
      <c r="L25" s="271" t="e">
        <f>'2.CHI TIET'!#REF!</f>
        <v>#REF!</v>
      </c>
      <c r="M25" s="270"/>
      <c r="N25" s="250"/>
    </row>
    <row r="26" spans="1:15" ht="25.5" customHeight="1">
      <c r="A26" s="268"/>
      <c r="B26" s="275" t="s">
        <v>342</v>
      </c>
      <c r="C26" s="271" t="e">
        <f>'2.CHI TIET'!#REF!</f>
        <v>#REF!</v>
      </c>
      <c r="D26" s="271" t="e">
        <f>'2.CHI TIET'!#REF!</f>
        <v>#REF!</v>
      </c>
      <c r="E26" s="271" t="e">
        <f>'2.CHI TIET'!#REF!</f>
        <v>#REF!</v>
      </c>
      <c r="F26" s="271" t="e">
        <f>'2.CHI TIET'!#REF!</f>
        <v>#REF!</v>
      </c>
      <c r="G26" s="271" t="e">
        <f>'2.CHI TIET'!#REF!</f>
        <v>#REF!</v>
      </c>
      <c r="H26" s="305" t="e">
        <f>'2.CHI TIET'!#REF!</f>
        <v>#REF!</v>
      </c>
      <c r="I26" s="271" t="e">
        <f>'2.CHI TIET'!#REF!</f>
        <v>#REF!</v>
      </c>
      <c r="J26" s="271" t="e">
        <f>'2.CHI TIET'!#REF!</f>
        <v>#REF!</v>
      </c>
      <c r="K26" s="271" t="e">
        <f>'2.CHI TIET'!#REF!</f>
        <v>#REF!</v>
      </c>
      <c r="L26" s="271" t="e">
        <f>'2.CHI TIET'!#REF!</f>
        <v>#REF!</v>
      </c>
      <c r="M26" s="270"/>
      <c r="N26" s="250"/>
    </row>
    <row r="27" spans="1:15" ht="25.5" customHeight="1">
      <c r="A27" s="268"/>
      <c r="B27" s="275" t="s">
        <v>343</v>
      </c>
      <c r="C27" s="271" t="e">
        <f>'2.CHI TIET'!#REF!</f>
        <v>#REF!</v>
      </c>
      <c r="D27" s="271" t="e">
        <f>'2.CHI TIET'!#REF!</f>
        <v>#REF!</v>
      </c>
      <c r="E27" s="271" t="e">
        <f>'2.CHI TIET'!#REF!</f>
        <v>#REF!</v>
      </c>
      <c r="F27" s="271" t="e">
        <f>'2.CHI TIET'!#REF!</f>
        <v>#REF!</v>
      </c>
      <c r="G27" s="271" t="e">
        <f>'2.CHI TIET'!#REF!</f>
        <v>#REF!</v>
      </c>
      <c r="H27" s="305" t="e">
        <f>'2.CHI TIET'!#REF!</f>
        <v>#REF!</v>
      </c>
      <c r="I27" s="271" t="e">
        <f>'2.CHI TIET'!#REF!</f>
        <v>#REF!</v>
      </c>
      <c r="J27" s="271" t="e">
        <f>'2.CHI TIET'!#REF!</f>
        <v>#REF!</v>
      </c>
      <c r="K27" s="271" t="e">
        <f>'2.CHI TIET'!#REF!</f>
        <v>#REF!</v>
      </c>
      <c r="L27" s="271" t="e">
        <f>'2.CHI TIET'!#REF!</f>
        <v>#REF!</v>
      </c>
      <c r="M27" s="270"/>
      <c r="N27" s="250"/>
    </row>
    <row r="28" spans="1:15" ht="25.5" customHeight="1">
      <c r="A28" s="268">
        <v>5</v>
      </c>
      <c r="B28" s="272" t="s">
        <v>412</v>
      </c>
      <c r="C28" s="273" t="e">
        <f>'2.CHI TIET'!AO20</f>
        <v>#REF!</v>
      </c>
      <c r="D28" s="273" t="e">
        <f>'2.CHI TIET'!AQ20</f>
        <v>#REF!</v>
      </c>
      <c r="E28" s="273" t="e">
        <f>'2.CHI TIET'!AR20</f>
        <v>#REF!</v>
      </c>
      <c r="F28" s="273" t="e">
        <f>'2.CHI TIET'!AS20</f>
        <v>#REF!</v>
      </c>
      <c r="G28" s="273" t="e">
        <f>'2.CHI TIET'!AT20</f>
        <v>#REF!</v>
      </c>
      <c r="H28" s="306" t="e">
        <f>'2.CHI TIET'!AU20</f>
        <v>#REF!</v>
      </c>
      <c r="I28" s="273" t="e">
        <f>'2.CHI TIET'!AV20</f>
        <v>#REF!</v>
      </c>
      <c r="J28" s="273" t="e">
        <f>'2.CHI TIET'!AW20</f>
        <v>#REF!</v>
      </c>
      <c r="K28" s="273" t="e">
        <f>'2.CHI TIET'!AX20</f>
        <v>#REF!</v>
      </c>
      <c r="L28" s="273" t="e">
        <f>'2.CHI TIET'!AY20</f>
        <v>#REF!</v>
      </c>
      <c r="M28" s="274"/>
      <c r="N28" s="250">
        <v>20</v>
      </c>
      <c r="O28" s="251">
        <v>22</v>
      </c>
    </row>
    <row r="29" spans="1:15" ht="25.5" customHeight="1">
      <c r="A29" s="268"/>
      <c r="B29" s="275" t="s">
        <v>344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271" t="e">
        <f>'2.CHI TIET'!#REF!</f>
        <v>#REF!</v>
      </c>
      <c r="K29" s="271" t="e">
        <f>'2.CHI TIET'!#REF!</f>
        <v>#REF!</v>
      </c>
      <c r="L29" s="271" t="e">
        <f>'2.CHI TIET'!#REF!</f>
        <v>#REF!</v>
      </c>
      <c r="M29" s="270"/>
      <c r="N29" s="250"/>
    </row>
    <row r="30" spans="1:15" ht="25.5" customHeight="1">
      <c r="A30" s="268"/>
      <c r="B30" s="276" t="s">
        <v>345</v>
      </c>
      <c r="C30" s="271" t="e">
        <f>'2.CHI TIET'!AO22</f>
        <v>#REF!</v>
      </c>
      <c r="D30" s="271" t="e">
        <f>'2.CHI TIET'!AQ22</f>
        <v>#REF!</v>
      </c>
      <c r="E30" s="271" t="e">
        <f>'2.CHI TIET'!AR22</f>
        <v>#REF!</v>
      </c>
      <c r="F30" s="271" t="e">
        <f>'2.CHI TIET'!AS22</f>
        <v>#REF!</v>
      </c>
      <c r="G30" s="271" t="e">
        <f>'2.CHI TIET'!AT22</f>
        <v>#REF!</v>
      </c>
      <c r="H30" s="305" t="e">
        <f>'2.CHI TIET'!AU22</f>
        <v>#REF!</v>
      </c>
      <c r="I30" s="271" t="e">
        <f>'2.CHI TIET'!AV22</f>
        <v>#REF!</v>
      </c>
      <c r="J30" s="271" t="e">
        <f>'2.CHI TIET'!AW22</f>
        <v>#REF!</v>
      </c>
      <c r="K30" s="271" t="e">
        <f>'2.CHI TIET'!AX22</f>
        <v>#REF!</v>
      </c>
      <c r="L30" s="271" t="e">
        <f>'2.CHI TIET'!AY22</f>
        <v>#REF!</v>
      </c>
      <c r="M30" s="270"/>
      <c r="N30" s="250"/>
    </row>
    <row r="31" spans="1:15" ht="25.5" customHeight="1">
      <c r="A31" s="268"/>
      <c r="B31" s="275" t="s">
        <v>346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305" t="e">
        <f>'2.CHI TIET'!#REF!</f>
        <v>#REF!</v>
      </c>
      <c r="I31" s="271" t="e">
        <f>'2.CHI TIET'!#REF!</f>
        <v>#REF!</v>
      </c>
      <c r="J31" s="271" t="e">
        <f>'2.CHI TIET'!#REF!</f>
        <v>#REF!</v>
      </c>
      <c r="K31" s="271" t="e">
        <f>'2.CHI TIET'!#REF!</f>
        <v>#REF!</v>
      </c>
      <c r="L31" s="271" t="e">
        <f>'2.CHI TIET'!#REF!</f>
        <v>#REF!</v>
      </c>
      <c r="M31" s="270"/>
      <c r="N31" s="250"/>
    </row>
    <row r="32" spans="1:15" ht="25.5" customHeight="1">
      <c r="A32" s="268"/>
      <c r="B32" s="275" t="s">
        <v>433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305" t="e">
        <f>'2.CHI TIET'!#REF!</f>
        <v>#REF!</v>
      </c>
      <c r="I32" s="271" t="e">
        <f>'2.CHI TIET'!#REF!</f>
        <v>#REF!</v>
      </c>
      <c r="J32" s="271" t="e">
        <f>'2.CHI TIET'!#REF!</f>
        <v>#REF!</v>
      </c>
      <c r="K32" s="271" t="e">
        <f>'2.CHI TIET'!#REF!</f>
        <v>#REF!</v>
      </c>
      <c r="L32" s="271" t="e">
        <f>'2.CHI TIET'!#REF!</f>
        <v>#REF!</v>
      </c>
      <c r="M32" s="270"/>
      <c r="N32" s="250"/>
    </row>
    <row r="33" spans="1:15" ht="25.5" customHeight="1">
      <c r="A33" s="268">
        <v>6</v>
      </c>
      <c r="B33" s="272" t="s">
        <v>413</v>
      </c>
      <c r="C33" s="273" t="e">
        <f>'2.CHI TIET'!AO27</f>
        <v>#REF!</v>
      </c>
      <c r="D33" s="273" t="e">
        <f>'2.CHI TIET'!AQ27</f>
        <v>#REF!</v>
      </c>
      <c r="E33" s="273" t="e">
        <f>'2.CHI TIET'!AR27</f>
        <v>#REF!</v>
      </c>
      <c r="F33" s="273" t="e">
        <f>'2.CHI TIET'!AS27</f>
        <v>#REF!</v>
      </c>
      <c r="G33" s="273" t="e">
        <f>'2.CHI TIET'!AT27</f>
        <v>#REF!</v>
      </c>
      <c r="H33" s="306" t="e">
        <f>'2.CHI TIET'!AU27</f>
        <v>#REF!</v>
      </c>
      <c r="I33" s="273" t="e">
        <f>'2.CHI TIET'!AV27</f>
        <v>#REF!</v>
      </c>
      <c r="J33" s="273" t="e">
        <f>'2.CHI TIET'!AW27</f>
        <v>#REF!</v>
      </c>
      <c r="K33" s="273" t="e">
        <f>'2.CHI TIET'!AX27</f>
        <v>#REF!</v>
      </c>
      <c r="L33" s="273" t="e">
        <f>'2.CHI TIET'!AY27</f>
        <v>#REF!</v>
      </c>
      <c r="M33" s="274"/>
      <c r="N33" s="250">
        <v>7</v>
      </c>
      <c r="O33" s="251">
        <v>6</v>
      </c>
    </row>
    <row r="34" spans="1:15" ht="25.5" customHeight="1">
      <c r="A34" s="268"/>
      <c r="B34" s="275" t="s">
        <v>434</v>
      </c>
      <c r="C34" s="271" t="e">
        <f>'2.CHI TIET'!#REF!</f>
        <v>#REF!</v>
      </c>
      <c r="D34" s="271" t="e">
        <f>'2.CHI TIET'!#REF!</f>
        <v>#REF!</v>
      </c>
      <c r="E34" s="271" t="e">
        <f>'2.CHI TIET'!#REF!</f>
        <v>#REF!</v>
      </c>
      <c r="F34" s="271" t="e">
        <f>'2.CHI TIET'!#REF!</f>
        <v>#REF!</v>
      </c>
      <c r="G34" s="271" t="e">
        <f>'2.CHI TIET'!#REF!</f>
        <v>#REF!</v>
      </c>
      <c r="H34" s="305" t="e">
        <f>'2.CHI TIET'!#REF!</f>
        <v>#REF!</v>
      </c>
      <c r="I34" s="271" t="e">
        <f>'2.CHI TIET'!#REF!</f>
        <v>#REF!</v>
      </c>
      <c r="J34" s="271" t="e">
        <f>'2.CHI TIET'!#REF!</f>
        <v>#REF!</v>
      </c>
      <c r="K34" s="271" t="e">
        <f>'2.CHI TIET'!#REF!</f>
        <v>#REF!</v>
      </c>
      <c r="L34" s="271" t="e">
        <f>'2.CHI TIET'!#REF!</f>
        <v>#REF!</v>
      </c>
      <c r="M34" s="270"/>
      <c r="N34" s="250"/>
    </row>
    <row r="35" spans="1:15" ht="25.5" customHeight="1">
      <c r="A35" s="268">
        <v>7</v>
      </c>
      <c r="B35" s="272" t="s">
        <v>414</v>
      </c>
      <c r="C35" s="273" t="e">
        <f>'2.CHI TIET'!AO28</f>
        <v>#REF!</v>
      </c>
      <c r="D35" s="273" t="e">
        <f>'2.CHI TIET'!AQ28</f>
        <v>#REF!</v>
      </c>
      <c r="E35" s="273" t="e">
        <f>'2.CHI TIET'!AR28</f>
        <v>#REF!</v>
      </c>
      <c r="F35" s="273" t="e">
        <f>'2.CHI TIET'!AS28</f>
        <v>#REF!</v>
      </c>
      <c r="G35" s="273" t="e">
        <f>'2.CHI TIET'!AT28</f>
        <v>#REF!</v>
      </c>
      <c r="H35" s="306" t="e">
        <f>'2.CHI TIET'!AU28</f>
        <v>#REF!</v>
      </c>
      <c r="I35" s="273" t="e">
        <f>'2.CHI TIET'!AV28</f>
        <v>#REF!</v>
      </c>
      <c r="J35" s="273" t="e">
        <f>'2.CHI TIET'!AW28</f>
        <v>#REF!</v>
      </c>
      <c r="K35" s="273" t="e">
        <f>'2.CHI TIET'!AX28</f>
        <v>#REF!</v>
      </c>
      <c r="L35" s="273" t="e">
        <f>'2.CHI TIET'!AY28</f>
        <v>#REF!</v>
      </c>
      <c r="M35" s="274"/>
      <c r="N35" s="250">
        <v>34</v>
      </c>
      <c r="O35" s="251">
        <v>34</v>
      </c>
    </row>
    <row r="36" spans="1:15" ht="25.5" customHeight="1">
      <c r="A36" s="268"/>
      <c r="B36" s="275" t="s">
        <v>347</v>
      </c>
      <c r="C36" s="271" t="e">
        <f>'2.CHI TIET'!#REF!</f>
        <v>#REF!</v>
      </c>
      <c r="D36" s="271" t="e">
        <f>'2.CHI TIET'!#REF!</f>
        <v>#REF!</v>
      </c>
      <c r="E36" s="271" t="e">
        <f>'2.CHI TIET'!#REF!</f>
        <v>#REF!</v>
      </c>
      <c r="F36" s="271" t="e">
        <f>'2.CHI TIET'!#REF!</f>
        <v>#REF!</v>
      </c>
      <c r="G36" s="271" t="e">
        <f>'2.CHI TIET'!#REF!</f>
        <v>#REF!</v>
      </c>
      <c r="H36" s="305" t="e">
        <f>'2.CHI TIET'!#REF!</f>
        <v>#REF!</v>
      </c>
      <c r="I36" s="271" t="e">
        <f>'2.CHI TIET'!#REF!</f>
        <v>#REF!</v>
      </c>
      <c r="J36" s="271" t="e">
        <f>'2.CHI TIET'!#REF!</f>
        <v>#REF!</v>
      </c>
      <c r="K36" s="271" t="e">
        <f>'2.CHI TIET'!#REF!</f>
        <v>#REF!</v>
      </c>
      <c r="L36" s="271" t="e">
        <f>'2.CHI TIET'!#REF!</f>
        <v>#REF!</v>
      </c>
      <c r="M36" s="270"/>
      <c r="N36" s="250"/>
    </row>
    <row r="37" spans="1:15" ht="25.5" customHeight="1">
      <c r="A37" s="268"/>
      <c r="B37" s="275" t="s">
        <v>435</v>
      </c>
      <c r="C37" s="271" t="e">
        <f>'2.CHI TIET'!AO29</f>
        <v>#REF!</v>
      </c>
      <c r="D37" s="271" t="e">
        <f>'2.CHI TIET'!AQ29</f>
        <v>#REF!</v>
      </c>
      <c r="E37" s="271" t="e">
        <f>'2.CHI TIET'!AR29</f>
        <v>#REF!</v>
      </c>
      <c r="F37" s="271" t="e">
        <f>'2.CHI TIET'!AS29</f>
        <v>#REF!</v>
      </c>
      <c r="G37" s="271" t="e">
        <f>'2.CHI TIET'!AT29</f>
        <v>#REF!</v>
      </c>
      <c r="H37" s="305" t="e">
        <f>'2.CHI TIET'!AU29</f>
        <v>#REF!</v>
      </c>
      <c r="I37" s="271" t="e">
        <f>'2.CHI TIET'!AV29</f>
        <v>#REF!</v>
      </c>
      <c r="J37" s="271" t="e">
        <f>'2.CHI TIET'!AW29</f>
        <v>#REF!</v>
      </c>
      <c r="K37" s="271" t="e">
        <f>'2.CHI TIET'!AX29</f>
        <v>#REF!</v>
      </c>
      <c r="L37" s="271" t="e">
        <f>'2.CHI TIET'!AY29</f>
        <v>#REF!</v>
      </c>
      <c r="M37" s="270"/>
      <c r="N37" s="250"/>
    </row>
    <row r="38" spans="1:15" ht="25.5" customHeight="1">
      <c r="A38" s="268"/>
      <c r="B38" s="275" t="s">
        <v>436</v>
      </c>
      <c r="C38" s="271" t="e">
        <f>'2.CHI TIET'!AO31</f>
        <v>#REF!</v>
      </c>
      <c r="D38" s="271" t="e">
        <f>'2.CHI TIET'!AQ31</f>
        <v>#REF!</v>
      </c>
      <c r="E38" s="271" t="e">
        <f>'2.CHI TIET'!AR31</f>
        <v>#REF!</v>
      </c>
      <c r="F38" s="271" t="e">
        <f>'2.CHI TIET'!AS31</f>
        <v>#REF!</v>
      </c>
      <c r="G38" s="271" t="e">
        <f>'2.CHI TIET'!AT31</f>
        <v>#REF!</v>
      </c>
      <c r="H38" s="305" t="e">
        <f>'2.CHI TIET'!AU31</f>
        <v>#REF!</v>
      </c>
      <c r="I38" s="271" t="e">
        <f>'2.CHI TIET'!AV31</f>
        <v>#REF!</v>
      </c>
      <c r="J38" s="271" t="e">
        <f>'2.CHI TIET'!AW31</f>
        <v>#REF!</v>
      </c>
      <c r="K38" s="271" t="e">
        <f>'2.CHI TIET'!AX31</f>
        <v>#REF!</v>
      </c>
      <c r="L38" s="271" t="e">
        <f>'2.CHI TIET'!AY31</f>
        <v>#REF!</v>
      </c>
      <c r="M38" s="270"/>
      <c r="N38" s="250"/>
    </row>
    <row r="39" spans="1:15" ht="25.5" customHeight="1">
      <c r="A39" s="268"/>
      <c r="B39" s="275" t="s">
        <v>348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305" t="e">
        <f>'2.CHI TIET'!#REF!</f>
        <v>#REF!</v>
      </c>
      <c r="I39" s="271" t="e">
        <f>'2.CHI TIET'!#REF!</f>
        <v>#REF!</v>
      </c>
      <c r="J39" s="271" t="e">
        <f>'2.CHI TIET'!#REF!</f>
        <v>#REF!</v>
      </c>
      <c r="K39" s="271" t="e">
        <f>'2.CHI TIET'!#REF!</f>
        <v>#REF!</v>
      </c>
      <c r="L39" s="271" t="e">
        <f>'2.CHI TIET'!#REF!</f>
        <v>#REF!</v>
      </c>
      <c r="M39" s="270"/>
      <c r="N39" s="250"/>
    </row>
    <row r="40" spans="1:15" ht="25.5" customHeight="1">
      <c r="A40" s="268"/>
      <c r="B40" s="275" t="s">
        <v>349</v>
      </c>
      <c r="C40" s="271"/>
      <c r="D40" s="271"/>
      <c r="E40" s="277"/>
      <c r="F40" s="277"/>
      <c r="G40" s="277"/>
      <c r="H40" s="307"/>
      <c r="I40" s="278"/>
      <c r="J40" s="278"/>
      <c r="K40" s="278"/>
      <c r="L40" s="278"/>
      <c r="M40" s="270"/>
      <c r="N40" s="250"/>
    </row>
    <row r="41" spans="1:15" ht="25.5" customHeight="1">
      <c r="A41" s="268">
        <v>8</v>
      </c>
      <c r="B41" s="272" t="s">
        <v>415</v>
      </c>
      <c r="C41" s="273" t="e">
        <f>'2.CHI TIET'!AO34</f>
        <v>#REF!</v>
      </c>
      <c r="D41" s="273" t="e">
        <f>'2.CHI TIET'!AQ34</f>
        <v>#REF!</v>
      </c>
      <c r="E41" s="273" t="e">
        <f>'2.CHI TIET'!AR34</f>
        <v>#REF!</v>
      </c>
      <c r="F41" s="273" t="e">
        <f>'2.CHI TIET'!AS34</f>
        <v>#REF!</v>
      </c>
      <c r="G41" s="273" t="e">
        <f>'2.CHI TIET'!AT34</f>
        <v>#REF!</v>
      </c>
      <c r="H41" s="306" t="e">
        <f>'2.CHI TIET'!AU34</f>
        <v>#REF!</v>
      </c>
      <c r="I41" s="273" t="e">
        <f>'2.CHI TIET'!AV34</f>
        <v>#REF!</v>
      </c>
      <c r="J41" s="273" t="e">
        <f>'2.CHI TIET'!AW34</f>
        <v>#REF!</v>
      </c>
      <c r="K41" s="273" t="e">
        <f>'2.CHI TIET'!AX34</f>
        <v>#REF!</v>
      </c>
      <c r="L41" s="273" t="e">
        <f>'2.CHI TIET'!AY34</f>
        <v>#REF!</v>
      </c>
      <c r="M41" s="274"/>
      <c r="N41" s="250">
        <v>27</v>
      </c>
      <c r="O41" s="251">
        <v>26</v>
      </c>
    </row>
    <row r="42" spans="1:15" ht="25.5" customHeight="1">
      <c r="A42" s="268"/>
      <c r="B42" s="275" t="s">
        <v>350</v>
      </c>
      <c r="C42" s="271" t="e">
        <f>'2.CHI TIET'!#REF!</f>
        <v>#REF!</v>
      </c>
      <c r="D42" s="271" t="e">
        <f>'2.CHI TIET'!#REF!</f>
        <v>#REF!</v>
      </c>
      <c r="E42" s="271" t="e">
        <f>'2.CHI TIET'!#REF!</f>
        <v>#REF!</v>
      </c>
      <c r="F42" s="271" t="e">
        <f>'2.CHI TIET'!#REF!</f>
        <v>#REF!</v>
      </c>
      <c r="G42" s="271" t="e">
        <f>'2.CHI TIET'!#REF!</f>
        <v>#REF!</v>
      </c>
      <c r="H42" s="305" t="e">
        <f>'2.CHI TIET'!#REF!</f>
        <v>#REF!</v>
      </c>
      <c r="I42" s="271" t="e">
        <f>'2.CHI TIET'!#REF!</f>
        <v>#REF!</v>
      </c>
      <c r="J42" s="271" t="e">
        <f>'2.CHI TIET'!#REF!</f>
        <v>#REF!</v>
      </c>
      <c r="K42" s="271" t="e">
        <f>'2.CHI TIET'!#REF!</f>
        <v>#REF!</v>
      </c>
      <c r="L42" s="271" t="e">
        <f>'2.CHI TIET'!#REF!</f>
        <v>#REF!</v>
      </c>
      <c r="M42" s="270"/>
      <c r="N42" s="250"/>
    </row>
    <row r="43" spans="1:15" ht="25.5" customHeight="1">
      <c r="A43" s="268"/>
      <c r="B43" s="275" t="s">
        <v>351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305" t="e">
        <f>'2.CHI TIET'!#REF!</f>
        <v>#REF!</v>
      </c>
      <c r="I43" s="271" t="e">
        <f>'2.CHI TIET'!#REF!</f>
        <v>#REF!</v>
      </c>
      <c r="J43" s="271" t="e">
        <f>'2.CHI TIET'!#REF!</f>
        <v>#REF!</v>
      </c>
      <c r="K43" s="271" t="e">
        <f>'2.CHI TIET'!#REF!</f>
        <v>#REF!</v>
      </c>
      <c r="L43" s="271" t="e">
        <f>'2.CHI TIET'!#REF!</f>
        <v>#REF!</v>
      </c>
      <c r="M43" s="270"/>
      <c r="N43" s="250"/>
    </row>
    <row r="44" spans="1:15" ht="25.5" customHeight="1">
      <c r="A44" s="268"/>
      <c r="B44" s="275" t="s">
        <v>352</v>
      </c>
      <c r="C44" s="271" t="e">
        <f>'2.CHI TIET'!AO35</f>
        <v>#REF!</v>
      </c>
      <c r="D44" s="271" t="e">
        <f>'2.CHI TIET'!AQ35</f>
        <v>#REF!</v>
      </c>
      <c r="E44" s="271" t="e">
        <f>'2.CHI TIET'!AR35</f>
        <v>#REF!</v>
      </c>
      <c r="F44" s="271" t="e">
        <f>'2.CHI TIET'!AS35</f>
        <v>#REF!</v>
      </c>
      <c r="G44" s="271" t="e">
        <f>'2.CHI TIET'!AT35</f>
        <v>#REF!</v>
      </c>
      <c r="H44" s="305" t="e">
        <f>'2.CHI TIET'!AU35</f>
        <v>#REF!</v>
      </c>
      <c r="I44" s="271" t="e">
        <f>'2.CHI TIET'!AV35</f>
        <v>#REF!</v>
      </c>
      <c r="J44" s="271" t="e">
        <f>'2.CHI TIET'!AW35</f>
        <v>#REF!</v>
      </c>
      <c r="K44" s="271" t="e">
        <f>'2.CHI TIET'!AX35</f>
        <v>#REF!</v>
      </c>
      <c r="L44" s="271" t="e">
        <f>'2.CHI TIET'!AY35</f>
        <v>#REF!</v>
      </c>
      <c r="M44" s="270"/>
      <c r="N44" s="250"/>
    </row>
    <row r="45" spans="1:15" ht="25.5" customHeight="1">
      <c r="A45" s="268"/>
      <c r="B45" s="275" t="s">
        <v>353</v>
      </c>
      <c r="C45" s="271" t="e">
        <f>'2.CHI TIET'!#REF!</f>
        <v>#REF!</v>
      </c>
      <c r="D45" s="271" t="e">
        <f>'2.CHI TIET'!#REF!</f>
        <v>#REF!</v>
      </c>
      <c r="E45" s="271" t="e">
        <f>'2.CHI TIET'!#REF!</f>
        <v>#REF!</v>
      </c>
      <c r="F45" s="271" t="e">
        <f>'2.CHI TIET'!#REF!</f>
        <v>#REF!</v>
      </c>
      <c r="G45" s="271" t="e">
        <f>'2.CHI TIET'!#REF!</f>
        <v>#REF!</v>
      </c>
      <c r="H45" s="305" t="e">
        <f>'2.CHI TIET'!#REF!</f>
        <v>#REF!</v>
      </c>
      <c r="I45" s="271" t="e">
        <f>'2.CHI TIET'!#REF!</f>
        <v>#REF!</v>
      </c>
      <c r="J45" s="271" t="e">
        <f>'2.CHI TIET'!#REF!</f>
        <v>#REF!</v>
      </c>
      <c r="K45" s="271" t="e">
        <f>'2.CHI TIET'!#REF!</f>
        <v>#REF!</v>
      </c>
      <c r="L45" s="271" t="e">
        <f>'2.CHI TIET'!#REF!</f>
        <v>#REF!</v>
      </c>
      <c r="M45" s="270"/>
      <c r="N45" s="250"/>
    </row>
    <row r="46" spans="1:15" ht="25.5" customHeight="1">
      <c r="A46" s="268">
        <v>9</v>
      </c>
      <c r="B46" s="272" t="s">
        <v>416</v>
      </c>
      <c r="C46" s="273" t="e">
        <f>'2.CHI TIET'!AO38</f>
        <v>#REF!</v>
      </c>
      <c r="D46" s="273" t="e">
        <f>'2.CHI TIET'!AQ38</f>
        <v>#REF!</v>
      </c>
      <c r="E46" s="273" t="e">
        <f>'2.CHI TIET'!AR38</f>
        <v>#REF!</v>
      </c>
      <c r="F46" s="273" t="e">
        <f>'2.CHI TIET'!AS38</f>
        <v>#REF!</v>
      </c>
      <c r="G46" s="273" t="e">
        <f>'2.CHI TIET'!AT38</f>
        <v>#REF!</v>
      </c>
      <c r="H46" s="306" t="e">
        <f>'2.CHI TIET'!AU38</f>
        <v>#REF!</v>
      </c>
      <c r="I46" s="273" t="e">
        <f>'2.CHI TIET'!AV38</f>
        <v>#REF!</v>
      </c>
      <c r="J46" s="273" t="e">
        <f>'2.CHI TIET'!AW38</f>
        <v>#REF!</v>
      </c>
      <c r="K46" s="273" t="e">
        <f>'2.CHI TIET'!AX38</f>
        <v>#REF!</v>
      </c>
      <c r="L46" s="273" t="e">
        <f>'2.CHI TIET'!AY38</f>
        <v>#REF!</v>
      </c>
      <c r="M46" s="274"/>
      <c r="N46" s="250">
        <v>18</v>
      </c>
      <c r="O46" s="251">
        <v>15</v>
      </c>
    </row>
    <row r="47" spans="1:15" ht="25.5" customHeight="1">
      <c r="A47" s="268"/>
      <c r="B47" s="275" t="s">
        <v>354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305" t="e">
        <f>'2.CHI TIET'!#REF!</f>
        <v>#REF!</v>
      </c>
      <c r="I47" s="271" t="e">
        <f>'2.CHI TIET'!#REF!</f>
        <v>#REF!</v>
      </c>
      <c r="J47" s="271" t="e">
        <f>'2.CHI TIET'!#REF!</f>
        <v>#REF!</v>
      </c>
      <c r="K47" s="271" t="e">
        <f>'2.CHI TIET'!#REF!</f>
        <v>#REF!</v>
      </c>
      <c r="L47" s="271" t="e">
        <f>'2.CHI TIET'!#REF!</f>
        <v>#REF!</v>
      </c>
      <c r="M47" s="270"/>
      <c r="N47" s="250"/>
    </row>
    <row r="48" spans="1:15" ht="25.5" customHeight="1">
      <c r="A48" s="268"/>
      <c r="B48" s="275" t="s">
        <v>355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305" t="e">
        <f>'2.CHI TIET'!#REF!</f>
        <v>#REF!</v>
      </c>
      <c r="I48" s="271" t="e">
        <f>'2.CHI TIET'!#REF!</f>
        <v>#REF!</v>
      </c>
      <c r="J48" s="271" t="e">
        <f>'2.CHI TIET'!#REF!</f>
        <v>#REF!</v>
      </c>
      <c r="K48" s="271" t="e">
        <f>'2.CHI TIET'!#REF!</f>
        <v>#REF!</v>
      </c>
      <c r="L48" s="271" t="e">
        <f>'2.CHI TIET'!#REF!</f>
        <v>#REF!</v>
      </c>
      <c r="M48" s="270"/>
      <c r="N48" s="250"/>
    </row>
    <row r="49" spans="1:15" ht="25.5" customHeight="1">
      <c r="A49" s="268"/>
      <c r="B49" s="275" t="s">
        <v>356</v>
      </c>
      <c r="C49" s="271"/>
      <c r="D49" s="271"/>
      <c r="E49" s="271"/>
      <c r="F49" s="271"/>
      <c r="G49" s="271"/>
      <c r="H49" s="307"/>
      <c r="I49" s="278"/>
      <c r="J49" s="278"/>
      <c r="K49" s="278"/>
      <c r="L49" s="278"/>
      <c r="M49" s="270" t="s">
        <v>417</v>
      </c>
      <c r="N49" s="250"/>
    </row>
    <row r="50" spans="1:15" ht="25.5" customHeight="1">
      <c r="A50" s="268">
        <v>10</v>
      </c>
      <c r="B50" s="272" t="s">
        <v>418</v>
      </c>
      <c r="C50" s="273" t="e">
        <f>'2.CHI TIET'!AO39</f>
        <v>#REF!</v>
      </c>
      <c r="D50" s="273" t="e">
        <f>'2.CHI TIET'!AQ39</f>
        <v>#REF!</v>
      </c>
      <c r="E50" s="273" t="e">
        <f>'2.CHI TIET'!AR39</f>
        <v>#REF!</v>
      </c>
      <c r="F50" s="273" t="e">
        <f>'2.CHI TIET'!AS39</f>
        <v>#REF!</v>
      </c>
      <c r="G50" s="273" t="e">
        <f>'2.CHI TIET'!AT39</f>
        <v>#REF!</v>
      </c>
      <c r="H50" s="306" t="e">
        <f>'2.CHI TIET'!AU39</f>
        <v>#REF!</v>
      </c>
      <c r="I50" s="273" t="e">
        <f>'2.CHI TIET'!AV39</f>
        <v>#REF!</v>
      </c>
      <c r="J50" s="273" t="e">
        <f>'2.CHI TIET'!AW39</f>
        <v>#REF!</v>
      </c>
      <c r="K50" s="273" t="e">
        <f>'2.CHI TIET'!AX39</f>
        <v>#REF!</v>
      </c>
      <c r="L50" s="273" t="e">
        <f>'2.CHI TIET'!AY39</f>
        <v>#REF!</v>
      </c>
      <c r="M50" s="274"/>
      <c r="N50" s="250">
        <v>23</v>
      </c>
      <c r="O50" s="251">
        <v>23</v>
      </c>
    </row>
    <row r="51" spans="1:15" ht="25.5" customHeight="1">
      <c r="A51" s="268"/>
      <c r="B51" s="275" t="s">
        <v>357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305" t="e">
        <f>'2.CHI TIET'!#REF!</f>
        <v>#REF!</v>
      </c>
      <c r="I51" s="271" t="e">
        <f>'2.CHI TIET'!#REF!</f>
        <v>#REF!</v>
      </c>
      <c r="J51" s="271" t="e">
        <f>'2.CHI TIET'!#REF!</f>
        <v>#REF!</v>
      </c>
      <c r="K51" s="271" t="e">
        <f>'2.CHI TIET'!#REF!</f>
        <v>#REF!</v>
      </c>
      <c r="L51" s="271" t="e">
        <f>'2.CHI TIET'!#REF!</f>
        <v>#REF!</v>
      </c>
      <c r="M51" s="270"/>
      <c r="N51" s="250"/>
    </row>
    <row r="52" spans="1:15" ht="39" customHeight="1">
      <c r="A52" s="268"/>
      <c r="B52" s="276" t="s">
        <v>358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271" t="e">
        <f>'2.CHI TIET'!#REF!</f>
        <v>#REF!</v>
      </c>
      <c r="K52" s="271" t="e">
        <f>'2.CHI TIET'!#REF!</f>
        <v>#REF!</v>
      </c>
      <c r="L52" s="271" t="e">
        <f>'2.CHI TIET'!#REF!</f>
        <v>#REF!</v>
      </c>
      <c r="M52" s="270"/>
      <c r="N52" s="250"/>
    </row>
    <row r="53" spans="1:15" ht="25.5" customHeight="1">
      <c r="A53" s="268"/>
      <c r="B53" s="275" t="s">
        <v>359</v>
      </c>
      <c r="C53" s="271" t="e">
        <f>'2.CHI TIET'!#REF!</f>
        <v>#REF!</v>
      </c>
      <c r="D53" s="271" t="e">
        <f>'2.CHI TIET'!#REF!</f>
        <v>#REF!</v>
      </c>
      <c r="E53" s="271" t="e">
        <f>'2.CHI TIET'!#REF!</f>
        <v>#REF!</v>
      </c>
      <c r="F53" s="271" t="e">
        <f>'2.CHI TIET'!#REF!</f>
        <v>#REF!</v>
      </c>
      <c r="G53" s="271" t="e">
        <f>'2.CHI TIET'!#REF!</f>
        <v>#REF!</v>
      </c>
      <c r="H53" s="305" t="e">
        <f>'2.CHI TIET'!#REF!</f>
        <v>#REF!</v>
      </c>
      <c r="I53" s="271" t="e">
        <f>'2.CHI TIET'!#REF!</f>
        <v>#REF!</v>
      </c>
      <c r="J53" s="271" t="e">
        <f>'2.CHI TIET'!#REF!</f>
        <v>#REF!</v>
      </c>
      <c r="K53" s="271" t="e">
        <f>'2.CHI TIET'!#REF!</f>
        <v>#REF!</v>
      </c>
      <c r="L53" s="271" t="e">
        <f>'2.CHI TIET'!#REF!</f>
        <v>#REF!</v>
      </c>
      <c r="M53" s="270"/>
      <c r="N53" s="250"/>
    </row>
    <row r="54" spans="1:15" ht="25.5" customHeight="1">
      <c r="A54" s="268">
        <v>11</v>
      </c>
      <c r="B54" s="272" t="s">
        <v>419</v>
      </c>
      <c r="C54" s="273" t="e">
        <f>'2.CHI TIET'!AO40</f>
        <v>#REF!</v>
      </c>
      <c r="D54" s="273" t="e">
        <f>'2.CHI TIET'!AQ40</f>
        <v>#REF!</v>
      </c>
      <c r="E54" s="273" t="e">
        <f>'2.CHI TIET'!AR40</f>
        <v>#REF!</v>
      </c>
      <c r="F54" s="273" t="e">
        <f>'2.CHI TIET'!AS40</f>
        <v>#REF!</v>
      </c>
      <c r="G54" s="273" t="e">
        <f>'2.CHI TIET'!AT40</f>
        <v>#REF!</v>
      </c>
      <c r="H54" s="306" t="e">
        <f>'2.CHI TIET'!AU40</f>
        <v>#REF!</v>
      </c>
      <c r="I54" s="273" t="e">
        <f>'2.CHI TIET'!AV40</f>
        <v>#REF!</v>
      </c>
      <c r="J54" s="273" t="e">
        <f>'2.CHI TIET'!AW40</f>
        <v>#REF!</v>
      </c>
      <c r="K54" s="273" t="e">
        <f>'2.CHI TIET'!AX40</f>
        <v>#REF!</v>
      </c>
      <c r="L54" s="273" t="e">
        <f>'2.CHI TIET'!AY40</f>
        <v>#REF!</v>
      </c>
      <c r="M54" s="274"/>
      <c r="N54" s="250">
        <v>9</v>
      </c>
      <c r="O54" s="251">
        <v>10</v>
      </c>
    </row>
    <row r="55" spans="1:15" ht="25.5" customHeight="1">
      <c r="A55" s="268"/>
      <c r="B55" s="275" t="s">
        <v>360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305" t="e">
        <f>'2.CHI TIET'!#REF!</f>
        <v>#REF!</v>
      </c>
      <c r="I55" s="271" t="e">
        <f>'2.CHI TIET'!#REF!</f>
        <v>#REF!</v>
      </c>
      <c r="J55" s="271" t="e">
        <f>'2.CHI TIET'!#REF!</f>
        <v>#REF!</v>
      </c>
      <c r="K55" s="271" t="e">
        <f>'2.CHI TIET'!#REF!</f>
        <v>#REF!</v>
      </c>
      <c r="L55" s="271" t="e">
        <f>'2.CHI TIET'!#REF!</f>
        <v>#REF!</v>
      </c>
      <c r="M55" s="270"/>
      <c r="N55" s="250"/>
    </row>
    <row r="56" spans="1:15" ht="25.5" customHeight="1">
      <c r="A56" s="268"/>
      <c r="B56" s="275" t="s">
        <v>361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305" t="e">
        <f>'2.CHI TIET'!#REF!</f>
        <v>#REF!</v>
      </c>
      <c r="I56" s="271" t="e">
        <f>'2.CHI TIET'!#REF!</f>
        <v>#REF!</v>
      </c>
      <c r="J56" s="271" t="e">
        <f>'2.CHI TIET'!#REF!</f>
        <v>#REF!</v>
      </c>
      <c r="K56" s="271" t="e">
        <f>'2.CHI TIET'!#REF!</f>
        <v>#REF!</v>
      </c>
      <c r="L56" s="271" t="e">
        <f>'2.CHI TIET'!#REF!</f>
        <v>#REF!</v>
      </c>
      <c r="M56" s="270"/>
      <c r="N56" s="250"/>
    </row>
    <row r="57" spans="1:15" ht="25.5" customHeight="1">
      <c r="A57" s="268"/>
      <c r="B57" s="275" t="s">
        <v>362</v>
      </c>
      <c r="C57" s="271" t="e">
        <f>'2.CHI TIET'!#REF!</f>
        <v>#REF!</v>
      </c>
      <c r="D57" s="271" t="e">
        <f>'2.CHI TIET'!#REF!</f>
        <v>#REF!</v>
      </c>
      <c r="E57" s="271" t="e">
        <f>'2.CHI TIET'!#REF!</f>
        <v>#REF!</v>
      </c>
      <c r="F57" s="271" t="e">
        <f>'2.CHI TIET'!#REF!</f>
        <v>#REF!</v>
      </c>
      <c r="G57" s="271" t="e">
        <f>'2.CHI TIET'!#REF!</f>
        <v>#REF!</v>
      </c>
      <c r="H57" s="305" t="e">
        <f>'2.CHI TIET'!#REF!</f>
        <v>#REF!</v>
      </c>
      <c r="I57" s="271" t="e">
        <f>'2.CHI TIET'!#REF!</f>
        <v>#REF!</v>
      </c>
      <c r="J57" s="271" t="e">
        <f>'2.CHI TIET'!#REF!</f>
        <v>#REF!</v>
      </c>
      <c r="K57" s="271" t="e">
        <f>'2.CHI TIET'!#REF!</f>
        <v>#REF!</v>
      </c>
      <c r="L57" s="271" t="e">
        <f>'2.CHI TIET'!#REF!</f>
        <v>#REF!</v>
      </c>
      <c r="M57" s="270"/>
      <c r="N57" s="250"/>
    </row>
    <row r="58" spans="1:15" ht="25.5" customHeight="1">
      <c r="A58" s="268">
        <v>12</v>
      </c>
      <c r="B58" s="272" t="s">
        <v>420</v>
      </c>
      <c r="C58" s="273" t="e">
        <f>'2.CHI TIET'!AO41</f>
        <v>#REF!</v>
      </c>
      <c r="D58" s="273" t="e">
        <f>'2.CHI TIET'!AQ41</f>
        <v>#REF!</v>
      </c>
      <c r="E58" s="273" t="e">
        <f>'2.CHI TIET'!AR41</f>
        <v>#REF!</v>
      </c>
      <c r="F58" s="273" t="e">
        <f>'2.CHI TIET'!AS41</f>
        <v>#REF!</v>
      </c>
      <c r="G58" s="273" t="e">
        <f>'2.CHI TIET'!AT41</f>
        <v>#REF!</v>
      </c>
      <c r="H58" s="306" t="e">
        <f>'2.CHI TIET'!AU41</f>
        <v>#REF!</v>
      </c>
      <c r="I58" s="273" t="e">
        <f>'2.CHI TIET'!AV41</f>
        <v>#REF!</v>
      </c>
      <c r="J58" s="273" t="e">
        <f>'2.CHI TIET'!AW41</f>
        <v>#REF!</v>
      </c>
      <c r="K58" s="273" t="e">
        <f>'2.CHI TIET'!AX41</f>
        <v>#REF!</v>
      </c>
      <c r="L58" s="273" t="e">
        <f>'2.CHI TIET'!AY41</f>
        <v>#REF!</v>
      </c>
      <c r="M58" s="274"/>
      <c r="N58" s="250">
        <v>9</v>
      </c>
      <c r="O58" s="251">
        <v>8</v>
      </c>
    </row>
    <row r="59" spans="1:15" ht="25.5" customHeight="1">
      <c r="A59" s="268"/>
      <c r="B59" s="275" t="s">
        <v>363</v>
      </c>
      <c r="C59" s="271" t="e">
        <f>'2.CHI TIET'!AO42</f>
        <v>#REF!</v>
      </c>
      <c r="D59" s="271" t="e">
        <f>'2.CHI TIET'!AQ42</f>
        <v>#REF!</v>
      </c>
      <c r="E59" s="271" t="e">
        <f>'2.CHI TIET'!AR42</f>
        <v>#REF!</v>
      </c>
      <c r="F59" s="271" t="e">
        <f>'2.CHI TIET'!AS42</f>
        <v>#REF!</v>
      </c>
      <c r="G59" s="271" t="e">
        <f>'2.CHI TIET'!AT42</f>
        <v>#REF!</v>
      </c>
      <c r="H59" s="305" t="e">
        <f>'2.CHI TIET'!AU42</f>
        <v>#REF!</v>
      </c>
      <c r="I59" s="271" t="e">
        <f>'2.CHI TIET'!AV42</f>
        <v>#REF!</v>
      </c>
      <c r="J59" s="271" t="e">
        <f>'2.CHI TIET'!AW42</f>
        <v>#REF!</v>
      </c>
      <c r="K59" s="271" t="e">
        <f>'2.CHI TIET'!AX42</f>
        <v>#REF!</v>
      </c>
      <c r="L59" s="271" t="e">
        <f>'2.CHI TIET'!AY42</f>
        <v>#REF!</v>
      </c>
      <c r="M59" s="270"/>
      <c r="N59" s="250"/>
    </row>
    <row r="60" spans="1:15" ht="25.5" customHeight="1">
      <c r="A60" s="268"/>
      <c r="B60" s="275" t="s">
        <v>364</v>
      </c>
      <c r="C60" s="271" t="e">
        <f>'2.CHI TIET'!#REF!</f>
        <v>#REF!</v>
      </c>
      <c r="D60" s="271" t="e">
        <f>'2.CHI TIET'!#REF!</f>
        <v>#REF!</v>
      </c>
      <c r="E60" s="271" t="e">
        <f>'2.CHI TIET'!#REF!</f>
        <v>#REF!</v>
      </c>
      <c r="F60" s="271" t="e">
        <f>'2.CHI TIET'!#REF!</f>
        <v>#REF!</v>
      </c>
      <c r="G60" s="271" t="e">
        <f>'2.CHI TIET'!#REF!</f>
        <v>#REF!</v>
      </c>
      <c r="H60" s="305" t="e">
        <f>'2.CHI TIET'!#REF!</f>
        <v>#REF!</v>
      </c>
      <c r="I60" s="271" t="e">
        <f>'2.CHI TIET'!#REF!</f>
        <v>#REF!</v>
      </c>
      <c r="J60" s="271" t="e">
        <f>'2.CHI TIET'!#REF!</f>
        <v>#REF!</v>
      </c>
      <c r="K60" s="271" t="e">
        <f>'2.CHI TIET'!#REF!</f>
        <v>#REF!</v>
      </c>
      <c r="L60" s="271" t="e">
        <f>'2.CHI TIET'!#REF!</f>
        <v>#REF!</v>
      </c>
      <c r="M60" s="270"/>
      <c r="N60" s="250"/>
    </row>
    <row r="61" spans="1:15" ht="25.5" customHeight="1">
      <c r="A61" s="268"/>
      <c r="B61" s="275" t="s">
        <v>365</v>
      </c>
      <c r="C61" s="271" t="e">
        <f>'2.CHI TIET'!#REF!</f>
        <v>#REF!</v>
      </c>
      <c r="D61" s="271" t="e">
        <f>'2.CHI TIET'!#REF!</f>
        <v>#REF!</v>
      </c>
      <c r="E61" s="271" t="e">
        <f>'2.CHI TIET'!#REF!</f>
        <v>#REF!</v>
      </c>
      <c r="F61" s="271" t="e">
        <f>'2.CHI TIET'!#REF!</f>
        <v>#REF!</v>
      </c>
      <c r="G61" s="271" t="e">
        <f>'2.CHI TIET'!#REF!</f>
        <v>#REF!</v>
      </c>
      <c r="H61" s="305" t="e">
        <f>'2.CHI TIET'!#REF!</f>
        <v>#REF!</v>
      </c>
      <c r="I61" s="271" t="e">
        <f>'2.CHI TIET'!#REF!</f>
        <v>#REF!</v>
      </c>
      <c r="J61" s="271" t="e">
        <f>'2.CHI TIET'!#REF!</f>
        <v>#REF!</v>
      </c>
      <c r="K61" s="271" t="e">
        <f>'2.CHI TIET'!#REF!</f>
        <v>#REF!</v>
      </c>
      <c r="L61" s="271" t="e">
        <f>'2.CHI TIET'!#REF!</f>
        <v>#REF!</v>
      </c>
      <c r="M61" s="270"/>
      <c r="N61" s="250"/>
    </row>
    <row r="62" spans="1:15" ht="25.5" customHeight="1">
      <c r="A62" s="268">
        <v>13</v>
      </c>
      <c r="B62" s="272" t="s">
        <v>421</v>
      </c>
      <c r="C62" s="273" t="e">
        <f>'2.CHI TIET'!AO44</f>
        <v>#REF!</v>
      </c>
      <c r="D62" s="273" t="e">
        <f>'2.CHI TIET'!AQ44</f>
        <v>#REF!</v>
      </c>
      <c r="E62" s="273" t="e">
        <f>'2.CHI TIET'!AR44</f>
        <v>#REF!</v>
      </c>
      <c r="F62" s="273" t="e">
        <f>'2.CHI TIET'!AS44</f>
        <v>#REF!</v>
      </c>
      <c r="G62" s="273" t="e">
        <f>'2.CHI TIET'!AT44</f>
        <v>#REF!</v>
      </c>
      <c r="H62" s="306" t="e">
        <f>'2.CHI TIET'!AU44</f>
        <v>#REF!</v>
      </c>
      <c r="I62" s="273" t="e">
        <f>'2.CHI TIET'!AV44</f>
        <v>#REF!</v>
      </c>
      <c r="J62" s="273" t="e">
        <f>'2.CHI TIET'!AW44</f>
        <v>#REF!</v>
      </c>
      <c r="K62" s="273" t="e">
        <f>'2.CHI TIET'!AX44</f>
        <v>#REF!</v>
      </c>
      <c r="L62" s="273" t="e">
        <f>'2.CHI TIET'!AY44</f>
        <v>#REF!</v>
      </c>
      <c r="M62" s="274"/>
      <c r="N62" s="250">
        <v>22</v>
      </c>
      <c r="O62" s="251">
        <v>22</v>
      </c>
    </row>
    <row r="63" spans="1:15" ht="25.5" customHeight="1">
      <c r="A63" s="268"/>
      <c r="B63" s="275" t="s">
        <v>437</v>
      </c>
      <c r="C63" s="271" t="e">
        <f>'2.CHI TIET'!AO45</f>
        <v>#REF!</v>
      </c>
      <c r="D63" s="271" t="e">
        <f>'2.CHI TIET'!AQ45</f>
        <v>#REF!</v>
      </c>
      <c r="E63" s="271" t="e">
        <f>'2.CHI TIET'!AR45</f>
        <v>#REF!</v>
      </c>
      <c r="F63" s="271" t="e">
        <f>'2.CHI TIET'!AS45</f>
        <v>#REF!</v>
      </c>
      <c r="G63" s="271" t="e">
        <f>'2.CHI TIET'!AT45</f>
        <v>#REF!</v>
      </c>
      <c r="H63" s="305" t="e">
        <f>'2.CHI TIET'!AU45</f>
        <v>#REF!</v>
      </c>
      <c r="I63" s="271" t="e">
        <f>'2.CHI TIET'!AV45</f>
        <v>#REF!</v>
      </c>
      <c r="J63" s="271" t="e">
        <f>'2.CHI TIET'!AW45</f>
        <v>#REF!</v>
      </c>
      <c r="K63" s="271" t="e">
        <f>'2.CHI TIET'!AX45</f>
        <v>#REF!</v>
      </c>
      <c r="L63" s="271" t="e">
        <f>'2.CHI TIET'!AY45</f>
        <v>#REF!</v>
      </c>
      <c r="M63" s="270"/>
      <c r="N63" s="250"/>
    </row>
    <row r="64" spans="1:15" ht="25.5" customHeight="1">
      <c r="A64" s="268"/>
      <c r="B64" s="275" t="s">
        <v>438</v>
      </c>
      <c r="C64" s="271" t="e">
        <f>'2.CHI TIET'!AO48</f>
        <v>#REF!</v>
      </c>
      <c r="D64" s="271" t="e">
        <f>'2.CHI TIET'!AQ48</f>
        <v>#REF!</v>
      </c>
      <c r="E64" s="271" t="e">
        <f>'2.CHI TIET'!AR48</f>
        <v>#REF!</v>
      </c>
      <c r="F64" s="271" t="e">
        <f>'2.CHI TIET'!AS48</f>
        <v>#REF!</v>
      </c>
      <c r="G64" s="271" t="e">
        <f>'2.CHI TIET'!AT48</f>
        <v>#REF!</v>
      </c>
      <c r="H64" s="305" t="e">
        <f>'2.CHI TIET'!AU48</f>
        <v>#REF!</v>
      </c>
      <c r="I64" s="271" t="e">
        <f>'2.CHI TIET'!AV48</f>
        <v>#REF!</v>
      </c>
      <c r="J64" s="271" t="e">
        <f>'2.CHI TIET'!AW48</f>
        <v>#REF!</v>
      </c>
      <c r="K64" s="271" t="e">
        <f>'2.CHI TIET'!AX48</f>
        <v>#REF!</v>
      </c>
      <c r="L64" s="271" t="e">
        <f>'2.CHI TIET'!AY48</f>
        <v>#REF!</v>
      </c>
      <c r="M64" s="270"/>
      <c r="N64" s="250"/>
    </row>
    <row r="65" spans="1:18" ht="25.5" customHeight="1">
      <c r="A65" s="268"/>
      <c r="B65" s="275" t="s">
        <v>439</v>
      </c>
      <c r="C65" s="271" t="e">
        <f>'2.CHI TIET'!AO50</f>
        <v>#REF!</v>
      </c>
      <c r="D65" s="271" t="e">
        <f>'2.CHI TIET'!AQ50</f>
        <v>#REF!</v>
      </c>
      <c r="E65" s="271" t="e">
        <f>'2.CHI TIET'!AR50</f>
        <v>#REF!</v>
      </c>
      <c r="F65" s="271" t="e">
        <f>'2.CHI TIET'!AS50</f>
        <v>#REF!</v>
      </c>
      <c r="G65" s="271" t="e">
        <f>'2.CHI TIET'!AT50</f>
        <v>#REF!</v>
      </c>
      <c r="H65" s="305" t="e">
        <f>'2.CHI TIET'!AU50</f>
        <v>#REF!</v>
      </c>
      <c r="I65" s="271" t="e">
        <f>'2.CHI TIET'!AV50</f>
        <v>#REF!</v>
      </c>
      <c r="J65" s="271" t="e">
        <f>'2.CHI TIET'!AW50</f>
        <v>#REF!</v>
      </c>
      <c r="K65" s="271" t="e">
        <f>'2.CHI TIET'!AX50</f>
        <v>#REF!</v>
      </c>
      <c r="L65" s="271" t="e">
        <f>'2.CHI TIET'!AY50</f>
        <v>#REF!</v>
      </c>
      <c r="M65" s="270"/>
      <c r="N65" s="250"/>
    </row>
    <row r="66" spans="1:18" ht="25.5" customHeight="1">
      <c r="A66" s="268">
        <v>14</v>
      </c>
      <c r="B66" s="272" t="s">
        <v>422</v>
      </c>
      <c r="C66" s="273" t="e">
        <f>'2.CHI TIET'!AO52</f>
        <v>#REF!</v>
      </c>
      <c r="D66" s="273" t="e">
        <f>'2.CHI TIET'!AQ52</f>
        <v>#REF!</v>
      </c>
      <c r="E66" s="273" t="e">
        <f>'2.CHI TIET'!AR52</f>
        <v>#REF!</v>
      </c>
      <c r="F66" s="273" t="e">
        <f>'2.CHI TIET'!AS52</f>
        <v>#REF!</v>
      </c>
      <c r="G66" s="273" t="e">
        <f>'2.CHI TIET'!AT52</f>
        <v>#REF!</v>
      </c>
      <c r="H66" s="306" t="e">
        <f>'2.CHI TIET'!AU52</f>
        <v>#REF!</v>
      </c>
      <c r="I66" s="273" t="e">
        <f>'2.CHI TIET'!AV52</f>
        <v>#REF!</v>
      </c>
      <c r="J66" s="273" t="e">
        <f>'2.CHI TIET'!AW52</f>
        <v>#REF!</v>
      </c>
      <c r="K66" s="273" t="e">
        <f>'2.CHI TIET'!AX52</f>
        <v>#REF!</v>
      </c>
      <c r="L66" s="273" t="e">
        <f>'2.CHI TIET'!AY52</f>
        <v>#REF!</v>
      </c>
      <c r="M66" s="274"/>
      <c r="N66" s="250">
        <v>13</v>
      </c>
      <c r="O66" s="251">
        <v>19</v>
      </c>
    </row>
    <row r="67" spans="1:18" ht="25.5" customHeight="1">
      <c r="A67" s="268"/>
      <c r="B67" s="275" t="s">
        <v>366</v>
      </c>
      <c r="C67" s="271" t="e">
        <f>'2.CHI TIET'!#REF!</f>
        <v>#REF!</v>
      </c>
      <c r="D67" s="271" t="e">
        <f>'2.CHI TIET'!#REF!</f>
        <v>#REF!</v>
      </c>
      <c r="E67" s="271" t="e">
        <f>'2.CHI TIET'!#REF!</f>
        <v>#REF!</v>
      </c>
      <c r="F67" s="271" t="e">
        <f>'2.CHI TIET'!#REF!</f>
        <v>#REF!</v>
      </c>
      <c r="G67" s="271" t="e">
        <f>'2.CHI TIET'!#REF!</f>
        <v>#REF!</v>
      </c>
      <c r="H67" s="305" t="e">
        <f>'2.CHI TIET'!#REF!</f>
        <v>#REF!</v>
      </c>
      <c r="I67" s="271" t="e">
        <f>'2.CHI TIET'!#REF!</f>
        <v>#REF!</v>
      </c>
      <c r="J67" s="271" t="e">
        <f>'2.CHI TIET'!#REF!</f>
        <v>#REF!</v>
      </c>
      <c r="K67" s="271" t="e">
        <f>'2.CHI TIET'!#REF!</f>
        <v>#REF!</v>
      </c>
      <c r="L67" s="271" t="e">
        <f>'2.CHI TIET'!#REF!</f>
        <v>#REF!</v>
      </c>
      <c r="M67" s="270"/>
      <c r="N67" s="250"/>
    </row>
    <row r="68" spans="1:18" ht="25.5" customHeight="1">
      <c r="A68" s="268"/>
      <c r="B68" s="275" t="s">
        <v>367</v>
      </c>
      <c r="C68" s="271" t="e">
        <f>'2.CHI TIET'!#REF!</f>
        <v>#REF!</v>
      </c>
      <c r="D68" s="271" t="e">
        <f>'2.CHI TIET'!#REF!</f>
        <v>#REF!</v>
      </c>
      <c r="E68" s="271" t="e">
        <f>'2.CHI TIET'!#REF!</f>
        <v>#REF!</v>
      </c>
      <c r="F68" s="271" t="e">
        <f>'2.CHI TIET'!#REF!</f>
        <v>#REF!</v>
      </c>
      <c r="G68" s="271" t="e">
        <f>'2.CHI TIET'!#REF!</f>
        <v>#REF!</v>
      </c>
      <c r="H68" s="305" t="e">
        <f>'2.CHI TIET'!#REF!</f>
        <v>#REF!</v>
      </c>
      <c r="I68" s="271" t="e">
        <f>'2.CHI TIET'!#REF!</f>
        <v>#REF!</v>
      </c>
      <c r="J68" s="271" t="e">
        <f>'2.CHI TIET'!#REF!</f>
        <v>#REF!</v>
      </c>
      <c r="K68" s="271" t="e">
        <f>'2.CHI TIET'!#REF!</f>
        <v>#REF!</v>
      </c>
      <c r="L68" s="271" t="e">
        <f>'2.CHI TIET'!#REF!</f>
        <v>#REF!</v>
      </c>
      <c r="M68" s="270"/>
      <c r="N68" s="250"/>
    </row>
    <row r="69" spans="1:18" ht="25.5" customHeight="1">
      <c r="A69" s="268"/>
      <c r="B69" s="275" t="s">
        <v>368</v>
      </c>
      <c r="C69" s="271" t="e">
        <f>'2.CHI TIET'!AO53</f>
        <v>#REF!</v>
      </c>
      <c r="D69" s="271" t="e">
        <f>'2.CHI TIET'!AQ53</f>
        <v>#REF!</v>
      </c>
      <c r="E69" s="271" t="e">
        <f>'2.CHI TIET'!AR53</f>
        <v>#REF!</v>
      </c>
      <c r="F69" s="271" t="e">
        <f>'2.CHI TIET'!AS53</f>
        <v>#REF!</v>
      </c>
      <c r="G69" s="271" t="e">
        <f>'2.CHI TIET'!AT53</f>
        <v>#REF!</v>
      </c>
      <c r="H69" s="305" t="e">
        <f>'2.CHI TIET'!AU53</f>
        <v>#REF!</v>
      </c>
      <c r="I69" s="271" t="e">
        <f>'2.CHI TIET'!AV53</f>
        <v>#REF!</v>
      </c>
      <c r="J69" s="271" t="e">
        <f>'2.CHI TIET'!AW53</f>
        <v>#REF!</v>
      </c>
      <c r="K69" s="271" t="e">
        <f>'2.CHI TIET'!AX53</f>
        <v>#REF!</v>
      </c>
      <c r="L69" s="271" t="e">
        <f>'2.CHI TIET'!AY53</f>
        <v>#REF!</v>
      </c>
      <c r="M69" s="270"/>
      <c r="N69" s="250"/>
    </row>
    <row r="70" spans="1:18" ht="25.5" customHeight="1">
      <c r="A70" s="268"/>
      <c r="B70" s="275" t="s">
        <v>369</v>
      </c>
      <c r="C70" s="271" t="e">
        <f>'2.CHI TIET'!AO55</f>
        <v>#REF!</v>
      </c>
      <c r="D70" s="271" t="e">
        <f>'2.CHI TIET'!AQ55</f>
        <v>#REF!</v>
      </c>
      <c r="E70" s="271" t="e">
        <f>'2.CHI TIET'!AR55</f>
        <v>#REF!</v>
      </c>
      <c r="F70" s="271" t="e">
        <f>'2.CHI TIET'!AS55</f>
        <v>#REF!</v>
      </c>
      <c r="G70" s="271" t="e">
        <f>'2.CHI TIET'!AT55</f>
        <v>#REF!</v>
      </c>
      <c r="H70" s="305" t="e">
        <f>'2.CHI TIET'!AU55</f>
        <v>#REF!</v>
      </c>
      <c r="I70" s="271" t="e">
        <f>'2.CHI TIET'!AV55</f>
        <v>#REF!</v>
      </c>
      <c r="J70" s="271" t="e">
        <f>'2.CHI TIET'!AW55</f>
        <v>#REF!</v>
      </c>
      <c r="K70" s="271" t="e">
        <f>'2.CHI TIET'!AX55</f>
        <v>#REF!</v>
      </c>
      <c r="L70" s="271" t="e">
        <f>'2.CHI TIET'!AY55</f>
        <v>#REF!</v>
      </c>
      <c r="M70" s="270"/>
      <c r="N70" s="250"/>
    </row>
    <row r="71" spans="1:18" ht="25.5" customHeight="1">
      <c r="A71" s="268">
        <v>15</v>
      </c>
      <c r="B71" s="272" t="s">
        <v>423</v>
      </c>
      <c r="C71" s="273" t="e">
        <f>'2.CHI TIET'!AO56</f>
        <v>#REF!</v>
      </c>
      <c r="D71" s="273" t="e">
        <f>'2.CHI TIET'!AQ56</f>
        <v>#REF!</v>
      </c>
      <c r="E71" s="273" t="e">
        <f>'2.CHI TIET'!AR56</f>
        <v>#REF!</v>
      </c>
      <c r="F71" s="273" t="e">
        <f>'2.CHI TIET'!AS56</f>
        <v>#REF!</v>
      </c>
      <c r="G71" s="273" t="e">
        <f>'2.CHI TIET'!AT56</f>
        <v>#REF!</v>
      </c>
      <c r="H71" s="306" t="e">
        <f>'2.CHI TIET'!AU56</f>
        <v>#REF!</v>
      </c>
      <c r="I71" s="273" t="e">
        <f>'2.CHI TIET'!AV56</f>
        <v>#REF!</v>
      </c>
      <c r="J71" s="273" t="e">
        <f>'2.CHI TIET'!AW56</f>
        <v>#REF!</v>
      </c>
      <c r="K71" s="273" t="e">
        <f>'2.CHI TIET'!AX56</f>
        <v>#REF!</v>
      </c>
      <c r="L71" s="273" t="e">
        <f>'2.CHI TIET'!AY56</f>
        <v>#REF!</v>
      </c>
      <c r="M71" s="274"/>
      <c r="N71" s="250">
        <v>11</v>
      </c>
      <c r="O71" s="279">
        <v>26</v>
      </c>
      <c r="P71" s="279"/>
      <c r="Q71" s="279"/>
      <c r="R71" s="279"/>
    </row>
    <row r="72" spans="1:18" ht="25.5" customHeight="1">
      <c r="A72" s="268"/>
      <c r="B72" s="275" t="s">
        <v>440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271" t="e">
        <f>'2.CHI TIET'!#REF!</f>
        <v>#REF!</v>
      </c>
      <c r="K72" s="271" t="e">
        <f>'2.CHI TIET'!#REF!</f>
        <v>#REF!</v>
      </c>
      <c r="L72" s="271" t="e">
        <f>'2.CHI TIET'!#REF!</f>
        <v>#REF!</v>
      </c>
      <c r="M72" s="270"/>
      <c r="N72" s="250"/>
    </row>
    <row r="73" spans="1:18" ht="25.5" customHeight="1">
      <c r="A73" s="268"/>
      <c r="B73" s="275" t="s">
        <v>441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271" t="e">
        <f>'2.CHI TIET'!#REF!</f>
        <v>#REF!</v>
      </c>
      <c r="K73" s="271" t="e">
        <f>'2.CHI TIET'!#REF!</f>
        <v>#REF!</v>
      </c>
      <c r="L73" s="271" t="e">
        <f>'2.CHI TIET'!#REF!</f>
        <v>#REF!</v>
      </c>
      <c r="M73" s="270"/>
      <c r="N73" s="250"/>
    </row>
    <row r="74" spans="1:18" ht="25.5" customHeight="1">
      <c r="A74" s="268"/>
      <c r="B74" s="275" t="s">
        <v>442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271" t="e">
        <f>'2.CHI TIET'!#REF!</f>
        <v>#REF!</v>
      </c>
      <c r="K74" s="271" t="e">
        <f>'2.CHI TIET'!#REF!</f>
        <v>#REF!</v>
      </c>
      <c r="L74" s="271" t="e">
        <f>'2.CHI TIET'!#REF!</f>
        <v>#REF!</v>
      </c>
      <c r="M74" s="270"/>
      <c r="N74" s="250"/>
    </row>
    <row r="75" spans="1:18" ht="25.5" customHeight="1">
      <c r="A75" s="268"/>
      <c r="B75" s="275" t="s">
        <v>443</v>
      </c>
      <c r="C75" s="271" t="e">
        <f>'2.CHI TIET'!#REF!</f>
        <v>#REF!</v>
      </c>
      <c r="D75" s="271" t="e">
        <f>'2.CHI TIET'!#REF!</f>
        <v>#REF!</v>
      </c>
      <c r="E75" s="271" t="e">
        <f>'2.CHI TIET'!#REF!</f>
        <v>#REF!</v>
      </c>
      <c r="F75" s="271" t="e">
        <f>'2.CHI TIET'!#REF!</f>
        <v>#REF!</v>
      </c>
      <c r="G75" s="271" t="e">
        <f>'2.CHI TIET'!#REF!</f>
        <v>#REF!</v>
      </c>
      <c r="H75" s="305" t="e">
        <f>'2.CHI TIET'!#REF!</f>
        <v>#REF!</v>
      </c>
      <c r="I75" s="271" t="e">
        <f>'2.CHI TIET'!#REF!</f>
        <v>#REF!</v>
      </c>
      <c r="J75" s="271" t="e">
        <f>'2.CHI TIET'!#REF!</f>
        <v>#REF!</v>
      </c>
      <c r="K75" s="271" t="e">
        <f>'2.CHI TIET'!#REF!</f>
        <v>#REF!</v>
      </c>
      <c r="L75" s="271" t="e">
        <f>'2.CHI TIET'!#REF!</f>
        <v>#REF!</v>
      </c>
      <c r="M75" s="270" t="s">
        <v>470</v>
      </c>
      <c r="N75" s="250"/>
    </row>
    <row r="76" spans="1:18" ht="25.5" customHeight="1">
      <c r="A76" s="268"/>
      <c r="B76" s="275" t="s">
        <v>370</v>
      </c>
      <c r="C76" s="271" t="e">
        <f>'2.CHI TIET'!#REF!</f>
        <v>#REF!</v>
      </c>
      <c r="D76" s="271" t="e">
        <f>'2.CHI TIET'!#REF!</f>
        <v>#REF!</v>
      </c>
      <c r="E76" s="271" t="e">
        <f>'2.CHI TIET'!#REF!</f>
        <v>#REF!</v>
      </c>
      <c r="F76" s="271" t="e">
        <f>'2.CHI TIET'!#REF!</f>
        <v>#REF!</v>
      </c>
      <c r="G76" s="271" t="e">
        <f>'2.CHI TIET'!#REF!</f>
        <v>#REF!</v>
      </c>
      <c r="H76" s="305" t="e">
        <f>'2.CHI TIET'!#REF!</f>
        <v>#REF!</v>
      </c>
      <c r="I76" s="271" t="e">
        <f>'2.CHI TIET'!#REF!</f>
        <v>#REF!</v>
      </c>
      <c r="J76" s="271" t="e">
        <f>'2.CHI TIET'!#REF!</f>
        <v>#REF!</v>
      </c>
      <c r="K76" s="271" t="e">
        <f>'2.CHI TIET'!#REF!</f>
        <v>#REF!</v>
      </c>
      <c r="L76" s="271" t="e">
        <f>'2.CHI TIET'!#REF!</f>
        <v>#REF!</v>
      </c>
      <c r="M76" s="270" t="s">
        <v>470</v>
      </c>
      <c r="N76" s="250"/>
    </row>
    <row r="77" spans="1:18" ht="25.5" customHeight="1">
      <c r="A77" s="268"/>
      <c r="B77" s="275" t="s">
        <v>444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271" t="e">
        <f>'2.CHI TIET'!#REF!</f>
        <v>#REF!</v>
      </c>
      <c r="K77" s="271" t="e">
        <f>'2.CHI TIET'!#REF!</f>
        <v>#REF!</v>
      </c>
      <c r="L77" s="271" t="e">
        <f>'2.CHI TIET'!#REF!</f>
        <v>#REF!</v>
      </c>
      <c r="M77" s="270" t="s">
        <v>470</v>
      </c>
      <c r="N77" s="250"/>
    </row>
    <row r="78" spans="1:18" ht="25.5" customHeight="1">
      <c r="A78" s="268"/>
      <c r="B78" s="275" t="s">
        <v>445</v>
      </c>
      <c r="C78" s="271"/>
      <c r="D78" s="271"/>
      <c r="E78" s="271"/>
      <c r="F78" s="271"/>
      <c r="G78" s="271"/>
      <c r="H78" s="307"/>
      <c r="I78" s="278"/>
      <c r="J78" s="278"/>
      <c r="K78" s="278"/>
      <c r="L78" s="278"/>
      <c r="M78" s="270"/>
      <c r="N78" s="250"/>
    </row>
    <row r="79" spans="1:18" ht="25.5" customHeight="1">
      <c r="A79" s="268"/>
      <c r="B79" s="275" t="s">
        <v>446</v>
      </c>
      <c r="C79" s="271" t="e">
        <f>'2.CHI TIET'!#REF!</f>
        <v>#REF!</v>
      </c>
      <c r="D79" s="271" t="e">
        <f>'2.CHI TIET'!#REF!</f>
        <v>#REF!</v>
      </c>
      <c r="E79" s="271" t="e">
        <f>'2.CHI TIET'!#REF!</f>
        <v>#REF!</v>
      </c>
      <c r="F79" s="271" t="e">
        <f>'2.CHI TIET'!#REF!</f>
        <v>#REF!</v>
      </c>
      <c r="G79" s="271" t="e">
        <f>'2.CHI TIET'!#REF!</f>
        <v>#REF!</v>
      </c>
      <c r="H79" s="305" t="e">
        <f>'2.CHI TIET'!#REF!</f>
        <v>#REF!</v>
      </c>
      <c r="I79" s="271" t="e">
        <f>'2.CHI TIET'!#REF!</f>
        <v>#REF!</v>
      </c>
      <c r="J79" s="271" t="e">
        <f>'2.CHI TIET'!#REF!</f>
        <v>#REF!</v>
      </c>
      <c r="K79" s="271" t="e">
        <f>'2.CHI TIET'!#REF!</f>
        <v>#REF!</v>
      </c>
      <c r="L79" s="271" t="e">
        <f>'2.CHI TIET'!#REF!</f>
        <v>#REF!</v>
      </c>
      <c r="M79" s="270" t="s">
        <v>470</v>
      </c>
      <c r="N79" s="250"/>
    </row>
    <row r="80" spans="1:18" ht="25.5" customHeight="1">
      <c r="A80" s="268"/>
      <c r="B80" s="275" t="s">
        <v>447</v>
      </c>
      <c r="C80" s="271"/>
      <c r="D80" s="271"/>
      <c r="E80" s="271"/>
      <c r="F80" s="271"/>
      <c r="G80" s="271"/>
      <c r="H80" s="307"/>
      <c r="I80" s="278"/>
      <c r="J80" s="278"/>
      <c r="K80" s="278"/>
      <c r="L80" s="278"/>
      <c r="M80" s="270"/>
      <c r="N80" s="250"/>
    </row>
    <row r="81" spans="1:16" s="284" customFormat="1" ht="25.5" customHeight="1">
      <c r="A81" s="280"/>
      <c r="B81" s="275" t="s">
        <v>448</v>
      </c>
      <c r="C81" s="281"/>
      <c r="D81" s="281"/>
      <c r="E81" s="281"/>
      <c r="F81" s="281"/>
      <c r="G81" s="281"/>
      <c r="H81" s="308"/>
      <c r="I81" s="282"/>
      <c r="J81" s="282"/>
      <c r="K81" s="282"/>
      <c r="L81" s="282"/>
      <c r="M81" s="270"/>
      <c r="N81" s="283"/>
    </row>
    <row r="82" spans="1:16" s="284" customFormat="1" ht="25.5" customHeight="1">
      <c r="A82" s="280"/>
      <c r="B82" s="275" t="s">
        <v>449</v>
      </c>
      <c r="C82" s="271" t="e">
        <f>'2.CHI TIET'!#REF!</f>
        <v>#REF!</v>
      </c>
      <c r="D82" s="271" t="e">
        <f>'2.CHI TIET'!#REF!</f>
        <v>#REF!</v>
      </c>
      <c r="E82" s="271" t="e">
        <f>'2.CHI TIET'!#REF!</f>
        <v>#REF!</v>
      </c>
      <c r="F82" s="271" t="e">
        <f>'2.CHI TIET'!#REF!</f>
        <v>#REF!</v>
      </c>
      <c r="G82" s="271" t="e">
        <f>'2.CHI TIET'!#REF!</f>
        <v>#REF!</v>
      </c>
      <c r="H82" s="305" t="e">
        <f>'2.CHI TIET'!#REF!</f>
        <v>#REF!</v>
      </c>
      <c r="I82" s="271" t="e">
        <f>'2.CHI TIET'!#REF!</f>
        <v>#REF!</v>
      </c>
      <c r="J82" s="271" t="e">
        <f>'2.CHI TIET'!#REF!</f>
        <v>#REF!</v>
      </c>
      <c r="K82" s="271" t="e">
        <f>'2.CHI TIET'!#REF!</f>
        <v>#REF!</v>
      </c>
      <c r="L82" s="271" t="e">
        <f>'2.CHI TIET'!#REF!</f>
        <v>#REF!</v>
      </c>
      <c r="M82" s="270"/>
      <c r="N82" s="283"/>
    </row>
    <row r="83" spans="1:16" s="284" customFormat="1" ht="25.5" customHeight="1">
      <c r="A83" s="280"/>
      <c r="B83" s="275" t="s">
        <v>450</v>
      </c>
      <c r="C83" s="271" t="e">
        <f>'2.CHI TIET'!#REF!</f>
        <v>#REF!</v>
      </c>
      <c r="D83" s="271" t="e">
        <f>'2.CHI TIET'!#REF!</f>
        <v>#REF!</v>
      </c>
      <c r="E83" s="271" t="e">
        <f>'2.CHI TIET'!#REF!</f>
        <v>#REF!</v>
      </c>
      <c r="F83" s="271" t="e">
        <f>'2.CHI TIET'!#REF!</f>
        <v>#REF!</v>
      </c>
      <c r="G83" s="271" t="e">
        <f>'2.CHI TIET'!#REF!</f>
        <v>#REF!</v>
      </c>
      <c r="H83" s="305" t="e">
        <f>'2.CHI TIET'!#REF!</f>
        <v>#REF!</v>
      </c>
      <c r="I83" s="271" t="e">
        <f>'2.CHI TIET'!#REF!</f>
        <v>#REF!</v>
      </c>
      <c r="J83" s="271" t="e">
        <f>'2.CHI TIET'!#REF!</f>
        <v>#REF!</v>
      </c>
      <c r="K83" s="271" t="e">
        <f>'2.CHI TIET'!#REF!</f>
        <v>#REF!</v>
      </c>
      <c r="L83" s="271" t="e">
        <f>'2.CHI TIET'!#REF!</f>
        <v>#REF!</v>
      </c>
      <c r="M83" s="270" t="s">
        <v>470</v>
      </c>
      <c r="N83" s="283"/>
    </row>
    <row r="84" spans="1:16" s="284" customFormat="1" ht="25.5" customHeight="1">
      <c r="A84" s="280"/>
      <c r="B84" s="275" t="s">
        <v>451</v>
      </c>
      <c r="C84" s="271"/>
      <c r="D84" s="271"/>
      <c r="E84" s="271"/>
      <c r="F84" s="271"/>
      <c r="G84" s="271"/>
      <c r="H84" s="307"/>
      <c r="I84" s="278"/>
      <c r="J84" s="278"/>
      <c r="K84" s="278"/>
      <c r="L84" s="278"/>
      <c r="M84" s="270"/>
      <c r="N84" s="283"/>
    </row>
    <row r="85" spans="1:16" s="284" customFormat="1" ht="25.5" customHeight="1">
      <c r="A85" s="280"/>
      <c r="B85" s="275" t="s">
        <v>452</v>
      </c>
      <c r="C85" s="271"/>
      <c r="D85" s="271"/>
      <c r="E85" s="271"/>
      <c r="F85" s="271"/>
      <c r="G85" s="271"/>
      <c r="H85" s="307"/>
      <c r="I85" s="278"/>
      <c r="J85" s="278"/>
      <c r="K85" s="278"/>
      <c r="L85" s="278"/>
      <c r="M85" s="270"/>
      <c r="N85" s="283"/>
    </row>
    <row r="86" spans="1:16" s="284" customFormat="1" ht="25.5" customHeight="1">
      <c r="A86" s="280"/>
      <c r="B86" s="275" t="s">
        <v>453</v>
      </c>
      <c r="C86" s="271"/>
      <c r="D86" s="271"/>
      <c r="E86" s="271"/>
      <c r="F86" s="271"/>
      <c r="G86" s="271"/>
      <c r="H86" s="307"/>
      <c r="I86" s="278"/>
      <c r="J86" s="278"/>
      <c r="K86" s="278"/>
      <c r="L86" s="278"/>
      <c r="M86" s="270"/>
      <c r="N86" s="283"/>
    </row>
    <row r="87" spans="1:16" s="284" customFormat="1" ht="25.5" customHeight="1">
      <c r="A87" s="280"/>
      <c r="B87" s="275" t="s">
        <v>454</v>
      </c>
      <c r="C87" s="271"/>
      <c r="D87" s="271"/>
      <c r="E87" s="271"/>
      <c r="F87" s="271"/>
      <c r="G87" s="271"/>
      <c r="H87" s="307"/>
      <c r="I87" s="278"/>
      <c r="J87" s="278"/>
      <c r="K87" s="278"/>
      <c r="L87" s="278"/>
      <c r="M87" s="270"/>
      <c r="N87" s="283"/>
    </row>
    <row r="88" spans="1:16" s="284" customFormat="1" ht="25.5" customHeight="1">
      <c r="A88" s="280"/>
      <c r="B88" s="275" t="s">
        <v>455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305" t="e">
        <f>'2.CHI TIET'!#REF!</f>
        <v>#REF!</v>
      </c>
      <c r="I88" s="271" t="e">
        <f>'2.CHI TIET'!#REF!</f>
        <v>#REF!</v>
      </c>
      <c r="J88" s="271" t="e">
        <f>'2.CHI TIET'!#REF!</f>
        <v>#REF!</v>
      </c>
      <c r="K88" s="271" t="e">
        <f>'2.CHI TIET'!#REF!</f>
        <v>#REF!</v>
      </c>
      <c r="L88" s="271" t="e">
        <f>'2.CHI TIET'!#REF!</f>
        <v>#REF!</v>
      </c>
      <c r="M88" s="270" t="s">
        <v>470</v>
      </c>
      <c r="N88" s="283"/>
    </row>
    <row r="89" spans="1:16" s="284" customFormat="1" ht="25.5" customHeight="1">
      <c r="A89" s="280"/>
      <c r="B89" s="275" t="s">
        <v>465</v>
      </c>
      <c r="C89" s="271"/>
      <c r="D89" s="271"/>
      <c r="E89" s="271"/>
      <c r="F89" s="271"/>
      <c r="G89" s="271"/>
      <c r="H89" s="305"/>
      <c r="I89" s="271"/>
      <c r="J89" s="271"/>
      <c r="K89" s="271"/>
      <c r="L89" s="271"/>
      <c r="M89" s="349"/>
      <c r="N89" s="283"/>
    </row>
    <row r="90" spans="1:16" s="284" customFormat="1" ht="25.5" customHeight="1">
      <c r="A90" s="280"/>
      <c r="B90" s="275" t="s">
        <v>466</v>
      </c>
      <c r="C90" s="271"/>
      <c r="D90" s="271"/>
      <c r="E90" s="271"/>
      <c r="F90" s="271"/>
      <c r="G90" s="271"/>
      <c r="H90" s="305"/>
      <c r="I90" s="271"/>
      <c r="J90" s="271"/>
      <c r="K90" s="271"/>
      <c r="L90" s="271"/>
      <c r="M90" s="349"/>
      <c r="N90" s="283"/>
    </row>
    <row r="91" spans="1:16" s="284" customFormat="1" ht="25.5" customHeight="1">
      <c r="A91" s="280"/>
      <c r="B91" s="275" t="s">
        <v>467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271" t="e">
        <f>'2.CHI TIET'!#REF!</f>
        <v>#REF!</v>
      </c>
      <c r="M91" s="270" t="s">
        <v>470</v>
      </c>
      <c r="N91" s="283"/>
    </row>
    <row r="92" spans="1:16" ht="25.5" customHeight="1">
      <c r="A92" s="268">
        <v>16</v>
      </c>
      <c r="B92" s="272" t="s">
        <v>424</v>
      </c>
      <c r="C92" s="273" t="e">
        <f>'2.CHI TIET'!AO57</f>
        <v>#REF!</v>
      </c>
      <c r="D92" s="273" t="e">
        <f>'2.CHI TIET'!AQ57</f>
        <v>#REF!</v>
      </c>
      <c r="E92" s="273" t="e">
        <f>'2.CHI TIET'!AR57</f>
        <v>#REF!</v>
      </c>
      <c r="F92" s="273" t="e">
        <f>'2.CHI TIET'!AS57</f>
        <v>#REF!</v>
      </c>
      <c r="G92" s="273" t="e">
        <f>'2.CHI TIET'!AT57</f>
        <v>#REF!</v>
      </c>
      <c r="H92" s="306" t="e">
        <f>'2.CHI TIET'!AU57</f>
        <v>#REF!</v>
      </c>
      <c r="I92" s="273" t="e">
        <f>'2.CHI TIET'!AV57</f>
        <v>#REF!</v>
      </c>
      <c r="J92" s="273" t="e">
        <f>'2.CHI TIET'!AW57</f>
        <v>#REF!</v>
      </c>
      <c r="K92" s="273" t="e">
        <f>'2.CHI TIET'!AX57</f>
        <v>#REF!</v>
      </c>
      <c r="L92" s="273" t="e">
        <f>'2.CHI TIET'!AY57</f>
        <v>#REF!</v>
      </c>
      <c r="M92" s="350"/>
      <c r="N92" s="250">
        <v>31</v>
      </c>
      <c r="O92" s="279">
        <v>39</v>
      </c>
      <c r="P92" s="279"/>
    </row>
    <row r="93" spans="1:16" ht="25.5" customHeight="1">
      <c r="A93" s="268"/>
      <c r="B93" s="275" t="s">
        <v>456</v>
      </c>
      <c r="C93" s="271" t="e">
        <f>'2.CHI TIET'!AO58</f>
        <v>#REF!</v>
      </c>
      <c r="D93" s="271" t="e">
        <f>'2.CHI TIET'!AQ58</f>
        <v>#REF!</v>
      </c>
      <c r="E93" s="271" t="e">
        <f>'2.CHI TIET'!AR58</f>
        <v>#REF!</v>
      </c>
      <c r="F93" s="271" t="e">
        <f>'2.CHI TIET'!AS58</f>
        <v>#REF!</v>
      </c>
      <c r="G93" s="271" t="e">
        <f>'2.CHI TIET'!AT58</f>
        <v>#REF!</v>
      </c>
      <c r="H93" s="305" t="e">
        <f>'2.CHI TIET'!AU58</f>
        <v>#REF!</v>
      </c>
      <c r="I93" s="271" t="e">
        <f>'2.CHI TIET'!AV58</f>
        <v>#REF!</v>
      </c>
      <c r="J93" s="271" t="e">
        <f>'2.CHI TIET'!AW58</f>
        <v>#REF!</v>
      </c>
      <c r="K93" s="271" t="e">
        <f>'2.CHI TIET'!AX58</f>
        <v>#REF!</v>
      </c>
      <c r="L93" s="271" t="e">
        <f>'2.CHI TIET'!AY58</f>
        <v>#REF!</v>
      </c>
      <c r="M93" s="270"/>
      <c r="N93" s="250"/>
    </row>
    <row r="94" spans="1:16" ht="25.5" customHeight="1">
      <c r="A94" s="268"/>
      <c r="B94" s="275" t="s">
        <v>371</v>
      </c>
      <c r="C94" s="271" t="e">
        <f>'2.CHI TIET'!AO60</f>
        <v>#REF!</v>
      </c>
      <c r="D94" s="271" t="e">
        <f>'2.CHI TIET'!AQ60</f>
        <v>#REF!</v>
      </c>
      <c r="E94" s="271" t="e">
        <f>'2.CHI TIET'!AR60</f>
        <v>#REF!</v>
      </c>
      <c r="F94" s="271" t="e">
        <f>'2.CHI TIET'!AS60</f>
        <v>#REF!</v>
      </c>
      <c r="G94" s="271" t="e">
        <f>'2.CHI TIET'!AT60</f>
        <v>#REF!</v>
      </c>
      <c r="H94" s="305" t="e">
        <f>'2.CHI TIET'!AU60</f>
        <v>#REF!</v>
      </c>
      <c r="I94" s="271" t="e">
        <f>'2.CHI TIET'!AV60</f>
        <v>#REF!</v>
      </c>
      <c r="J94" s="271" t="e">
        <f>'2.CHI TIET'!AW60</f>
        <v>#REF!</v>
      </c>
      <c r="K94" s="271" t="e">
        <f>'2.CHI TIET'!AX60</f>
        <v>#REF!</v>
      </c>
      <c r="L94" s="271" t="e">
        <f>'2.CHI TIET'!AY60</f>
        <v>#REF!</v>
      </c>
      <c r="M94" s="270"/>
      <c r="N94" s="250"/>
    </row>
    <row r="95" spans="1:16" ht="25.5" customHeight="1">
      <c r="A95" s="268"/>
      <c r="B95" s="276" t="s">
        <v>372</v>
      </c>
      <c r="C95" s="271" t="e">
        <f>'2.CHI TIET'!AO62</f>
        <v>#REF!</v>
      </c>
      <c r="D95" s="271" t="e">
        <f>'2.CHI TIET'!AQ62</f>
        <v>#REF!</v>
      </c>
      <c r="E95" s="271" t="e">
        <f>'2.CHI TIET'!AR62</f>
        <v>#REF!</v>
      </c>
      <c r="F95" s="271" t="e">
        <f>'2.CHI TIET'!AS62</f>
        <v>#REF!</v>
      </c>
      <c r="G95" s="271" t="e">
        <f>'2.CHI TIET'!AT62</f>
        <v>#REF!</v>
      </c>
      <c r="H95" s="305" t="e">
        <f>'2.CHI TIET'!AU62</f>
        <v>#REF!</v>
      </c>
      <c r="I95" s="271" t="e">
        <f>'2.CHI TIET'!AV62</f>
        <v>#REF!</v>
      </c>
      <c r="J95" s="271" t="e">
        <f>'2.CHI TIET'!AW62</f>
        <v>#REF!</v>
      </c>
      <c r="K95" s="271" t="e">
        <f>'2.CHI TIET'!AX62</f>
        <v>#REF!</v>
      </c>
      <c r="L95" s="271" t="e">
        <f>'2.CHI TIET'!AY62</f>
        <v>#REF!</v>
      </c>
      <c r="M95" s="270"/>
      <c r="N95" s="250"/>
    </row>
    <row r="96" spans="1:16" ht="25.5" customHeight="1">
      <c r="A96" s="268"/>
      <c r="B96" s="275" t="s">
        <v>373</v>
      </c>
      <c r="C96" s="271" t="e">
        <f>'2.CHI TIET'!AO65</f>
        <v>#REF!</v>
      </c>
      <c r="D96" s="271" t="e">
        <f>'2.CHI TIET'!AQ65</f>
        <v>#REF!</v>
      </c>
      <c r="E96" s="271" t="e">
        <f>'2.CHI TIET'!AR65</f>
        <v>#REF!</v>
      </c>
      <c r="F96" s="271" t="e">
        <f>'2.CHI TIET'!AS65</f>
        <v>#REF!</v>
      </c>
      <c r="G96" s="271" t="e">
        <f>'2.CHI TIET'!AT65</f>
        <v>#REF!</v>
      </c>
      <c r="H96" s="305" t="e">
        <f>'2.CHI TIET'!AU65</f>
        <v>#REF!</v>
      </c>
      <c r="I96" s="271" t="e">
        <f>'2.CHI TIET'!AV65</f>
        <v>#REF!</v>
      </c>
      <c r="J96" s="271" t="e">
        <f>'2.CHI TIET'!AW65</f>
        <v>#REF!</v>
      </c>
      <c r="K96" s="271" t="e">
        <f>'2.CHI TIET'!AX65</f>
        <v>#REF!</v>
      </c>
      <c r="L96" s="271" t="e">
        <f>'2.CHI TIET'!AY65</f>
        <v>#REF!</v>
      </c>
      <c r="M96" s="270"/>
      <c r="N96" s="250"/>
    </row>
    <row r="97" spans="1:15" ht="32.25" customHeight="1">
      <c r="A97" s="268"/>
      <c r="B97" s="276" t="s">
        <v>457</v>
      </c>
      <c r="C97" s="271" t="e">
        <f>'2.CHI TIET'!AO66</f>
        <v>#REF!</v>
      </c>
      <c r="D97" s="271" t="e">
        <f>'2.CHI TIET'!AQ66</f>
        <v>#REF!</v>
      </c>
      <c r="E97" s="271" t="e">
        <f>'2.CHI TIET'!AR66</f>
        <v>#REF!</v>
      </c>
      <c r="F97" s="271" t="e">
        <f>'2.CHI TIET'!AS66</f>
        <v>#REF!</v>
      </c>
      <c r="G97" s="271" t="e">
        <f>'2.CHI TIET'!AT66</f>
        <v>#REF!</v>
      </c>
      <c r="H97" s="305" t="e">
        <f>'2.CHI TIET'!AU66</f>
        <v>#REF!</v>
      </c>
      <c r="I97" s="271" t="e">
        <f>'2.CHI TIET'!AV66</f>
        <v>#REF!</v>
      </c>
      <c r="J97" s="271" t="e">
        <f>'2.CHI TIET'!AW66</f>
        <v>#REF!</v>
      </c>
      <c r="K97" s="271" t="e">
        <f>'2.CHI TIET'!AX66</f>
        <v>#REF!</v>
      </c>
      <c r="L97" s="271" t="e">
        <f>'2.CHI TIET'!AY66</f>
        <v>#REF!</v>
      </c>
      <c r="M97" s="270"/>
      <c r="N97" s="250"/>
    </row>
    <row r="98" spans="1:15" ht="25.5" customHeight="1">
      <c r="A98" s="268"/>
      <c r="B98" s="276" t="s">
        <v>374</v>
      </c>
      <c r="C98" s="271" t="e">
        <f>'2.CHI TIET'!AO70</f>
        <v>#REF!</v>
      </c>
      <c r="D98" s="271" t="e">
        <f>'2.CHI TIET'!AQ70</f>
        <v>#REF!</v>
      </c>
      <c r="E98" s="271" t="e">
        <f>'2.CHI TIET'!AR70</f>
        <v>#REF!</v>
      </c>
      <c r="F98" s="271" t="e">
        <f>'2.CHI TIET'!AS70</f>
        <v>#REF!</v>
      </c>
      <c r="G98" s="271" t="e">
        <f>'2.CHI TIET'!AT70</f>
        <v>#REF!</v>
      </c>
      <c r="H98" s="305" t="e">
        <f>'2.CHI TIET'!AU70</f>
        <v>#REF!</v>
      </c>
      <c r="I98" s="271" t="e">
        <f>'2.CHI TIET'!AV70</f>
        <v>#REF!</v>
      </c>
      <c r="J98" s="271" t="e">
        <f>'2.CHI TIET'!AW70</f>
        <v>#REF!</v>
      </c>
      <c r="K98" s="271" t="e">
        <f>'2.CHI TIET'!AX70</f>
        <v>#REF!</v>
      </c>
      <c r="L98" s="271" t="e">
        <f>'2.CHI TIET'!AY70</f>
        <v>#REF!</v>
      </c>
      <c r="M98" s="270"/>
      <c r="N98" s="250"/>
    </row>
    <row r="99" spans="1:15" ht="25.5" customHeight="1">
      <c r="A99" s="268"/>
      <c r="B99" s="275" t="s">
        <v>375</v>
      </c>
      <c r="C99" s="271">
        <f>'2.CHI TIET'!AO73</f>
        <v>0</v>
      </c>
      <c r="D99" s="271">
        <f>'2.CHI TIET'!AQ73</f>
        <v>0</v>
      </c>
      <c r="E99" s="271">
        <f>'2.CHI TIET'!AR73</f>
        <v>0</v>
      </c>
      <c r="F99" s="271">
        <f>'2.CHI TIET'!AS73</f>
        <v>0</v>
      </c>
      <c r="G99" s="271">
        <f>'2.CHI TIET'!AT73</f>
        <v>0</v>
      </c>
      <c r="H99" s="305">
        <f>'2.CHI TIET'!AU73</f>
        <v>0</v>
      </c>
      <c r="I99" s="271">
        <f>'2.CHI TIET'!AV73</f>
        <v>0</v>
      </c>
      <c r="J99" s="271">
        <f>'2.CHI TIET'!AW73</f>
        <v>0</v>
      </c>
      <c r="K99" s="271">
        <f>'2.CHI TIET'!AX73</f>
        <v>0</v>
      </c>
      <c r="L99" s="271">
        <f>'2.CHI TIET'!AY73</f>
        <v>0</v>
      </c>
      <c r="M99" s="270"/>
      <c r="N99" s="250"/>
    </row>
    <row r="100" spans="1:15" ht="25.5" customHeight="1">
      <c r="A100" s="268"/>
      <c r="B100" s="275" t="s">
        <v>321</v>
      </c>
      <c r="C100" s="271"/>
      <c r="D100" s="271"/>
      <c r="E100" s="271"/>
      <c r="F100" s="271"/>
      <c r="G100" s="271"/>
      <c r="H100" s="307"/>
      <c r="I100" s="278"/>
      <c r="J100" s="278"/>
      <c r="K100" s="278"/>
      <c r="L100" s="278"/>
      <c r="M100" s="270"/>
      <c r="N100" s="250"/>
    </row>
    <row r="101" spans="1:15" ht="32.25" customHeight="1">
      <c r="A101" s="268">
        <v>17</v>
      </c>
      <c r="B101" s="272" t="s">
        <v>425</v>
      </c>
      <c r="C101" s="273" t="e">
        <f>'2.CHI TIET'!AO77</f>
        <v>#REF!</v>
      </c>
      <c r="D101" s="273" t="e">
        <f>'2.CHI TIET'!AQ77</f>
        <v>#REF!</v>
      </c>
      <c r="E101" s="273" t="e">
        <f>'2.CHI TIET'!AR77</f>
        <v>#REF!</v>
      </c>
      <c r="F101" s="273" t="e">
        <f>'2.CHI TIET'!AS77</f>
        <v>#REF!</v>
      </c>
      <c r="G101" s="273" t="e">
        <f>'2.CHI TIET'!AT77</f>
        <v>#REF!</v>
      </c>
      <c r="H101" s="306" t="e">
        <f>'2.CHI TIET'!AU77</f>
        <v>#REF!</v>
      </c>
      <c r="I101" s="273" t="e">
        <f>'2.CHI TIET'!AV77</f>
        <v>#REF!</v>
      </c>
      <c r="J101" s="273" t="e">
        <f>'2.CHI TIET'!AW77</f>
        <v>#REF!</v>
      </c>
      <c r="K101" s="273" t="e">
        <f>'2.CHI TIET'!AX77</f>
        <v>#REF!</v>
      </c>
      <c r="L101" s="273" t="e">
        <f>'2.CHI TIET'!AY77</f>
        <v>#REF!</v>
      </c>
      <c r="M101" s="274"/>
      <c r="N101" s="250">
        <v>13</v>
      </c>
      <c r="O101" s="251">
        <v>12</v>
      </c>
    </row>
    <row r="102" spans="1:15" ht="19.5" customHeight="1">
      <c r="A102" s="268"/>
      <c r="B102" s="275" t="s">
        <v>376</v>
      </c>
      <c r="C102" s="271" t="e">
        <f>'2.CHI TIET'!#REF!</f>
        <v>#REF!</v>
      </c>
      <c r="D102" s="271" t="e">
        <f>'2.CHI TIET'!#REF!</f>
        <v>#REF!</v>
      </c>
      <c r="E102" s="271" t="e">
        <f>'2.CHI TIET'!#REF!</f>
        <v>#REF!</v>
      </c>
      <c r="F102" s="271" t="e">
        <f>'2.CHI TIET'!#REF!</f>
        <v>#REF!</v>
      </c>
      <c r="G102" s="271" t="e">
        <f>'2.CHI TIET'!#REF!</f>
        <v>#REF!</v>
      </c>
      <c r="H102" s="305" t="e">
        <f>'2.CHI TIET'!#REF!</f>
        <v>#REF!</v>
      </c>
      <c r="I102" s="271" t="e">
        <f>'2.CHI TIET'!#REF!</f>
        <v>#REF!</v>
      </c>
      <c r="J102" s="271" t="e">
        <f>'2.CHI TIET'!#REF!</f>
        <v>#REF!</v>
      </c>
      <c r="K102" s="271" t="e">
        <f>'2.CHI TIET'!#REF!</f>
        <v>#REF!</v>
      </c>
      <c r="L102" s="271" t="e">
        <f>'2.CHI TIET'!#REF!</f>
        <v>#REF!</v>
      </c>
      <c r="M102" s="270"/>
      <c r="N102" s="250"/>
    </row>
    <row r="103" spans="1:15" ht="19.5" customHeight="1">
      <c r="A103" s="268"/>
      <c r="B103" s="275" t="s">
        <v>377</v>
      </c>
      <c r="C103" s="271" t="e">
        <f>'2.CHI TIET'!#REF!</f>
        <v>#REF!</v>
      </c>
      <c r="D103" s="271" t="e">
        <f>'2.CHI TIET'!#REF!</f>
        <v>#REF!</v>
      </c>
      <c r="E103" s="271" t="e">
        <f>'2.CHI TIET'!#REF!</f>
        <v>#REF!</v>
      </c>
      <c r="F103" s="271" t="e">
        <f>'2.CHI TIET'!#REF!</f>
        <v>#REF!</v>
      </c>
      <c r="G103" s="271" t="e">
        <f>'2.CHI TIET'!#REF!</f>
        <v>#REF!</v>
      </c>
      <c r="H103" s="305" t="e">
        <f>'2.CHI TIET'!#REF!</f>
        <v>#REF!</v>
      </c>
      <c r="I103" s="271" t="e">
        <f>'2.CHI TIET'!#REF!</f>
        <v>#REF!</v>
      </c>
      <c r="J103" s="271" t="e">
        <f>'2.CHI TIET'!#REF!</f>
        <v>#REF!</v>
      </c>
      <c r="K103" s="271" t="e">
        <f>'2.CHI TIET'!#REF!</f>
        <v>#REF!</v>
      </c>
      <c r="L103" s="271" t="e">
        <f>'2.CHI TIET'!#REF!</f>
        <v>#REF!</v>
      </c>
      <c r="M103" s="270"/>
      <c r="N103" s="250"/>
    </row>
    <row r="104" spans="1:15" ht="19.5" customHeight="1">
      <c r="A104" s="268"/>
      <c r="B104" s="275" t="s">
        <v>378</v>
      </c>
      <c r="C104" s="271" t="e">
        <f>'2.CHI TIET'!#REF!</f>
        <v>#REF!</v>
      </c>
      <c r="D104" s="271" t="e">
        <f>'2.CHI TIET'!#REF!</f>
        <v>#REF!</v>
      </c>
      <c r="E104" s="271" t="e">
        <f>'2.CHI TIET'!#REF!</f>
        <v>#REF!</v>
      </c>
      <c r="F104" s="271" t="e">
        <f>'2.CHI TIET'!#REF!</f>
        <v>#REF!</v>
      </c>
      <c r="G104" s="271" t="e">
        <f>'2.CHI TIET'!#REF!</f>
        <v>#REF!</v>
      </c>
      <c r="H104" s="305" t="e">
        <f>'2.CHI TIET'!#REF!</f>
        <v>#REF!</v>
      </c>
      <c r="I104" s="271" t="e">
        <f>'2.CHI TIET'!#REF!</f>
        <v>#REF!</v>
      </c>
      <c r="J104" s="271" t="e">
        <f>'2.CHI TIET'!#REF!</f>
        <v>#REF!</v>
      </c>
      <c r="K104" s="271" t="e">
        <f>'2.CHI TIET'!#REF!</f>
        <v>#REF!</v>
      </c>
      <c r="L104" s="271" t="e">
        <f>'2.CHI TIET'!#REF!</f>
        <v>#REF!</v>
      </c>
      <c r="M104" s="270"/>
      <c r="N104" s="250"/>
    </row>
    <row r="105" spans="1:15" ht="19.5" customHeight="1">
      <c r="A105" s="268"/>
      <c r="B105" s="275" t="s">
        <v>379</v>
      </c>
      <c r="C105" s="271" t="e">
        <f>'2.CHI TIET'!AO78</f>
        <v>#REF!</v>
      </c>
      <c r="D105" s="271" t="e">
        <f>'2.CHI TIET'!AQ78</f>
        <v>#REF!</v>
      </c>
      <c r="E105" s="271" t="e">
        <f>'2.CHI TIET'!AR78</f>
        <v>#REF!</v>
      </c>
      <c r="F105" s="271" t="e">
        <f>'2.CHI TIET'!AS78</f>
        <v>#REF!</v>
      </c>
      <c r="G105" s="271" t="e">
        <f>'2.CHI TIET'!AT78</f>
        <v>#REF!</v>
      </c>
      <c r="H105" s="305" t="e">
        <f>'2.CHI TIET'!AU78</f>
        <v>#REF!</v>
      </c>
      <c r="I105" s="271" t="e">
        <f>'2.CHI TIET'!AV78</f>
        <v>#REF!</v>
      </c>
      <c r="J105" s="271" t="e">
        <f>'2.CHI TIET'!AW78</f>
        <v>#REF!</v>
      </c>
      <c r="K105" s="271" t="e">
        <f>'2.CHI TIET'!AX78</f>
        <v>#REF!</v>
      </c>
      <c r="L105" s="271" t="e">
        <f>'2.CHI TIET'!AY78</f>
        <v>#REF!</v>
      </c>
      <c r="M105" s="270"/>
      <c r="N105" s="250"/>
    </row>
    <row r="106" spans="1:15" ht="28.5" customHeight="1">
      <c r="A106" s="268">
        <v>18</v>
      </c>
      <c r="B106" s="272" t="s">
        <v>426</v>
      </c>
      <c r="C106" s="273" t="e">
        <f>'2.CHI TIET'!AO80</f>
        <v>#REF!</v>
      </c>
      <c r="D106" s="273" t="e">
        <f>'2.CHI TIET'!AQ80</f>
        <v>#REF!</v>
      </c>
      <c r="E106" s="273" t="e">
        <f>'2.CHI TIET'!AR80</f>
        <v>#REF!</v>
      </c>
      <c r="F106" s="273" t="e">
        <f>'2.CHI TIET'!AS80</f>
        <v>#REF!</v>
      </c>
      <c r="G106" s="273" t="e">
        <f>'2.CHI TIET'!AT80</f>
        <v>#REF!</v>
      </c>
      <c r="H106" s="306" t="e">
        <f>'2.CHI TIET'!AU80</f>
        <v>#REF!</v>
      </c>
      <c r="I106" s="273" t="e">
        <f>'2.CHI TIET'!AV80</f>
        <v>#REF!</v>
      </c>
      <c r="J106" s="273" t="e">
        <f>'2.CHI TIET'!AW80</f>
        <v>#REF!</v>
      </c>
      <c r="K106" s="273" t="e">
        <f>'2.CHI TIET'!AX80</f>
        <v>#REF!</v>
      </c>
      <c r="L106" s="273" t="e">
        <f>'2.CHI TIET'!AY80</f>
        <v>#REF!</v>
      </c>
      <c r="M106" s="274"/>
      <c r="N106" s="250">
        <v>7</v>
      </c>
      <c r="O106" s="251">
        <v>9</v>
      </c>
    </row>
    <row r="107" spans="1:15" ht="28.5" customHeight="1">
      <c r="A107" s="268"/>
      <c r="B107" s="275" t="s">
        <v>380</v>
      </c>
      <c r="C107" s="271" t="e">
        <f>'2.CHI TIET'!#REF!</f>
        <v>#REF!</v>
      </c>
      <c r="D107" s="271" t="e">
        <f>'2.CHI TIET'!#REF!</f>
        <v>#REF!</v>
      </c>
      <c r="E107" s="271" t="e">
        <f>'2.CHI TIET'!#REF!</f>
        <v>#REF!</v>
      </c>
      <c r="F107" s="271" t="e">
        <f>'2.CHI TIET'!#REF!</f>
        <v>#REF!</v>
      </c>
      <c r="G107" s="271" t="e">
        <f>'2.CHI TIET'!#REF!</f>
        <v>#REF!</v>
      </c>
      <c r="H107" s="366" t="e">
        <f>'2.CHI TIET'!#REF!</f>
        <v>#REF!</v>
      </c>
      <c r="I107" s="367" t="e">
        <f>'2.CHI TIET'!#REF!</f>
        <v>#REF!</v>
      </c>
      <c r="J107" s="367" t="e">
        <f>'2.CHI TIET'!#REF!</f>
        <v>#REF!</v>
      </c>
      <c r="K107" s="367" t="e">
        <f>'2.CHI TIET'!#REF!</f>
        <v>#REF!</v>
      </c>
      <c r="L107" s="367" t="e">
        <f>'2.CHI TIET'!#REF!</f>
        <v>#REF!</v>
      </c>
      <c r="M107" s="270"/>
      <c r="N107" s="250"/>
    </row>
    <row r="108" spans="1:15" s="290" customFormat="1" ht="27" customHeight="1">
      <c r="A108" s="285"/>
      <c r="B108" s="286" t="s">
        <v>427</v>
      </c>
      <c r="C108" s="287" t="e">
        <f>C9+C13+C18+C22+C28+C33+C35+C41+C46+C50+C54+C58+C62+C66+C71+C92+C101+C106</f>
        <v>#REF!</v>
      </c>
      <c r="D108" s="287" t="e">
        <f>D9+D13+D18+D22+D28+D33+D35+D41+D46+D50+D54+D58+D62+D66+D71+D92+D101+D106</f>
        <v>#REF!</v>
      </c>
      <c r="E108" s="287" t="e">
        <f>E9+E13+E18+E22+E28+E33+E35+E41+E46+E50+E54+E58+E62+E66+E71+E92+E101+E106</f>
        <v>#REF!</v>
      </c>
      <c r="F108" s="287" t="e">
        <f>F9+F13+F18+F22+F28+F33+F35+F41+F46+F50+F54+F58+F62+F66+F71+F92+F101+F106</f>
        <v>#REF!</v>
      </c>
      <c r="G108" s="287" t="e">
        <f>G9+G13+G18+G22+G28+G33+G35+G41+G46+G50+G54+G58+G62+G66+G71+G92+G101+G106</f>
        <v>#REF!</v>
      </c>
      <c r="H108" s="368" t="e">
        <f>C108/388</f>
        <v>#REF!</v>
      </c>
      <c r="I108" s="288" t="e">
        <f>D108/388</f>
        <v>#REF!</v>
      </c>
      <c r="J108" s="288" t="e">
        <f>E108/388</f>
        <v>#REF!</v>
      </c>
      <c r="K108" s="288" t="e">
        <f>F108/388</f>
        <v>#REF!</v>
      </c>
      <c r="L108" s="288" t="e">
        <f>G108/388</f>
        <v>#REF!</v>
      </c>
      <c r="M108" s="288"/>
      <c r="N108" s="289">
        <f>N9+N13+N18+N22+N28+N33+N35+N41+N46+N50+N54+N58+N62+N66+N71+N92+N101+N106</f>
        <v>361</v>
      </c>
      <c r="O108" s="287">
        <f>O9+O13+O18+O22+O28+O33+O35+O41+O46+O50+O54+O58+O62+O66+O71+O92+O101+O106</f>
        <v>388</v>
      </c>
    </row>
    <row r="109" spans="1:15" s="290" customFormat="1" ht="32.25" customHeight="1">
      <c r="A109" s="352"/>
      <c r="B109" s="344" t="s">
        <v>506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</row>
    <row r="110" spans="1:15" ht="34.5" customHeight="1">
      <c r="A110" s="291"/>
      <c r="B110" s="292"/>
      <c r="C110" s="293"/>
      <c r="D110" s="293"/>
      <c r="F110" s="247"/>
      <c r="G110" s="247"/>
      <c r="H110" s="293"/>
      <c r="I110" s="293"/>
      <c r="J110" s="294" t="s">
        <v>507</v>
      </c>
      <c r="K110" s="247"/>
      <c r="L110" s="247"/>
      <c r="M110" s="256"/>
      <c r="N110" s="250"/>
    </row>
    <row r="111" spans="1:15" ht="17.25" customHeight="1">
      <c r="A111" s="291"/>
      <c r="B111" s="292"/>
      <c r="C111" s="293"/>
      <c r="D111" s="293"/>
      <c r="F111" s="247"/>
      <c r="G111" s="247"/>
      <c r="H111" s="293"/>
      <c r="I111" s="293"/>
      <c r="J111" s="295" t="s">
        <v>428</v>
      </c>
      <c r="K111" s="247"/>
      <c r="L111" s="247"/>
      <c r="M111" s="256"/>
      <c r="N111" s="250"/>
    </row>
    <row r="112" spans="1:15" ht="66.75" customHeight="1">
      <c r="A112" s="291"/>
      <c r="B112" s="292"/>
      <c r="C112" s="293"/>
      <c r="D112" s="293"/>
      <c r="F112" s="247"/>
      <c r="G112" s="247"/>
      <c r="H112" s="293"/>
      <c r="I112" s="293"/>
      <c r="J112" s="296" t="s">
        <v>429</v>
      </c>
      <c r="K112" s="247"/>
      <c r="L112" s="247"/>
      <c r="M112" s="256"/>
      <c r="N112" s="250"/>
    </row>
  </sheetData>
  <mergeCells count="7">
    <mergeCell ref="A4:M4"/>
    <mergeCell ref="A6:A8"/>
    <mergeCell ref="B6:B8"/>
    <mergeCell ref="C6:L6"/>
    <mergeCell ref="M6:M8"/>
    <mergeCell ref="C7:G7"/>
    <mergeCell ref="H7:L7"/>
  </mergeCells>
  <pageMargins left="0.59055118110236227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B61" sqref="B61"/>
    </sheetView>
  </sheetViews>
  <sheetFormatPr defaultColWidth="17.28515625" defaultRowHeight="15" customHeight="1"/>
  <cols>
    <col min="1" max="1" width="4.28515625" style="297" customWidth="1"/>
    <col min="2" max="2" width="37.28515625" style="298" customWidth="1"/>
    <col min="3" max="3" width="18.28515625" style="245" customWidth="1"/>
    <col min="4" max="4" width="10.85546875" style="245" hidden="1" customWidth="1"/>
    <col min="5" max="5" width="9.85546875" style="246" hidden="1" customWidth="1"/>
    <col min="6" max="6" width="8.7109375" style="246" hidden="1" customWidth="1"/>
    <col min="7" max="7" width="10.85546875" style="246" hidden="1" customWidth="1"/>
    <col min="8" max="8" width="23" style="245" customWidth="1"/>
    <col min="9" max="9" width="10.28515625" style="245" hidden="1" customWidth="1"/>
    <col min="10" max="10" width="10.85546875" style="246" hidden="1" customWidth="1"/>
    <col min="11" max="11" width="8.7109375" style="246" hidden="1" customWidth="1"/>
    <col min="12" max="12" width="10.28515625" style="246" hidden="1" customWidth="1"/>
    <col min="13" max="13" width="17.28515625" style="251" hidden="1" customWidth="1"/>
    <col min="14" max="14" width="7.140625" style="251" hidden="1" customWidth="1"/>
    <col min="15" max="15" width="6.85546875" style="251" customWidth="1"/>
    <col min="16" max="16" width="4.5703125" style="251" customWidth="1"/>
    <col min="17" max="17" width="7.140625" style="251" customWidth="1"/>
    <col min="18" max="16384" width="17.28515625" style="251"/>
  </cols>
  <sheetData>
    <row r="1" spans="1:17" ht="15.75" customHeight="1">
      <c r="A1" s="243" t="s">
        <v>0</v>
      </c>
      <c r="B1" s="244"/>
      <c r="F1" s="247"/>
      <c r="G1" s="247"/>
      <c r="H1" s="248" t="s">
        <v>399</v>
      </c>
      <c r="I1" s="248"/>
      <c r="K1" s="247"/>
      <c r="L1" s="247"/>
      <c r="M1" s="250"/>
    </row>
    <row r="2" spans="1:17" ht="15.75" customHeight="1">
      <c r="A2" s="332" t="s">
        <v>394</v>
      </c>
      <c r="B2" s="244"/>
      <c r="F2" s="247"/>
      <c r="G2" s="247"/>
      <c r="H2" s="516" t="s">
        <v>7</v>
      </c>
      <c r="I2" s="516"/>
      <c r="J2" s="516"/>
      <c r="K2" s="516"/>
      <c r="L2" s="516"/>
      <c r="M2" s="516"/>
      <c r="N2" s="516"/>
      <c r="O2" s="516"/>
      <c r="P2" s="516"/>
      <c r="Q2" s="516"/>
    </row>
    <row r="3" spans="1:17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0"/>
    </row>
    <row r="4" spans="1:17" s="250" customFormat="1" ht="36" customHeight="1">
      <c r="A4" s="515" t="s">
        <v>482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7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0"/>
    </row>
    <row r="6" spans="1:17" s="246" customFormat="1" ht="30.75" customHeight="1">
      <c r="A6" s="404" t="s">
        <v>5</v>
      </c>
      <c r="B6" s="407" t="s">
        <v>400</v>
      </c>
      <c r="C6" s="394" t="s">
        <v>481</v>
      </c>
      <c r="D6" s="394" t="s">
        <v>402</v>
      </c>
      <c r="E6" s="394" t="s">
        <v>481</v>
      </c>
      <c r="F6" s="394" t="s">
        <v>402</v>
      </c>
      <c r="G6" s="394" t="s">
        <v>481</v>
      </c>
      <c r="H6" s="394" t="s">
        <v>402</v>
      </c>
      <c r="I6" s="394" t="s">
        <v>481</v>
      </c>
      <c r="J6" s="394" t="s">
        <v>402</v>
      </c>
      <c r="K6" s="394" t="s">
        <v>481</v>
      </c>
      <c r="L6" s="394" t="s">
        <v>402</v>
      </c>
      <c r="M6" s="247" t="s">
        <v>403</v>
      </c>
    </row>
    <row r="7" spans="1:17" ht="25.5" hidden="1" customHeight="1">
      <c r="A7" s="264"/>
      <c r="B7" s="373" t="s">
        <v>334</v>
      </c>
      <c r="C7" s="300" t="e">
        <f>'2.CHI TIET'!AO15</f>
        <v>#REF!</v>
      </c>
      <c r="D7" s="300" t="e">
        <f>'2.CHI TIET'!AQ15</f>
        <v>#REF!</v>
      </c>
      <c r="E7" s="300" t="e">
        <f>'2.CHI TIET'!AR15</f>
        <v>#REF!</v>
      </c>
      <c r="F7" s="300" t="e">
        <f>'2.CHI TIET'!AS15</f>
        <v>#REF!</v>
      </c>
      <c r="G7" s="300" t="e">
        <f>'2.CHI TIET'!AT15</f>
        <v>#REF!</v>
      </c>
      <c r="H7" s="304" t="e">
        <f>'2.CHI TIET'!AU15</f>
        <v>#REF!</v>
      </c>
      <c r="I7" s="300" t="e">
        <f>'2.CHI TIET'!AV15</f>
        <v>#REF!</v>
      </c>
      <c r="J7" s="300" t="e">
        <f>'2.CHI TIET'!AW15</f>
        <v>#REF!</v>
      </c>
      <c r="K7" s="300" t="e">
        <f>'2.CHI TIET'!AX15</f>
        <v>#REF!</v>
      </c>
      <c r="L7" s="300" t="e">
        <f>'2.CHI TIET'!AY15</f>
        <v>#REF!</v>
      </c>
      <c r="M7" s="250"/>
    </row>
    <row r="8" spans="1:17" ht="25.5" hidden="1" customHeight="1">
      <c r="A8" s="268"/>
      <c r="B8" s="269" t="s">
        <v>431</v>
      </c>
      <c r="C8" s="300" t="e">
        <f>'2.CHI TIET'!AO12</f>
        <v>#REF!</v>
      </c>
      <c r="D8" s="300" t="e">
        <f>'2.CHI TIET'!AQ12</f>
        <v>#REF!</v>
      </c>
      <c r="E8" s="300" t="e">
        <f>'2.CHI TIET'!AR12</f>
        <v>#REF!</v>
      </c>
      <c r="F8" s="300" t="e">
        <f>'2.CHI TIET'!AS12</f>
        <v>#REF!</v>
      </c>
      <c r="G8" s="300" t="e">
        <f>'2.CHI TIET'!AT12</f>
        <v>#REF!</v>
      </c>
      <c r="H8" s="304" t="e">
        <f>'2.CHI TIET'!AU12</f>
        <v>#REF!</v>
      </c>
      <c r="I8" s="300" t="e">
        <f>'2.CHI TIET'!AV12</f>
        <v>#REF!</v>
      </c>
      <c r="J8" s="300" t="e">
        <f>'2.CHI TIET'!AW12</f>
        <v>#REF!</v>
      </c>
      <c r="K8" s="300" t="e">
        <f>'2.CHI TIET'!AX12</f>
        <v>#REF!</v>
      </c>
      <c r="L8" s="300" t="e">
        <f>'2.CHI TIET'!AY12</f>
        <v>#REF!</v>
      </c>
      <c r="M8" s="250"/>
    </row>
    <row r="9" spans="1:17" ht="25.5" customHeight="1">
      <c r="A9" s="268">
        <v>1</v>
      </c>
      <c r="B9" s="377" t="s">
        <v>408</v>
      </c>
      <c r="C9" s="271" t="e">
        <f>'2.CHI TIET'!AO8</f>
        <v>#REF!</v>
      </c>
      <c r="D9" s="271" t="e">
        <f>'2.CHI TIET'!AQ8</f>
        <v>#REF!</v>
      </c>
      <c r="E9" s="271" t="e">
        <f>'2.CHI TIET'!AR8</f>
        <v>#REF!</v>
      </c>
      <c r="F9" s="271" t="e">
        <f>'2.CHI TIET'!AS8</f>
        <v>#REF!</v>
      </c>
      <c r="G9" s="271" t="e">
        <f>'2.CHI TIET'!AT8</f>
        <v>#REF!</v>
      </c>
      <c r="H9" s="410" t="e">
        <f>'2.CHI TIET'!AU8</f>
        <v>#REF!</v>
      </c>
      <c r="I9" s="408" t="e">
        <f>'2.CHI TIET'!AV8</f>
        <v>#REF!</v>
      </c>
      <c r="J9" s="271" t="e">
        <f>'2.CHI TIET'!AW8</f>
        <v>#REF!</v>
      </c>
      <c r="K9" s="271" t="e">
        <f>'2.CHI TIET'!AX8</f>
        <v>#REF!</v>
      </c>
      <c r="L9" s="271" t="e">
        <f>'2.CHI TIET'!AY8</f>
        <v>#REF!</v>
      </c>
      <c r="M9" s="250">
        <v>19</v>
      </c>
      <c r="N9" s="251">
        <v>19</v>
      </c>
    </row>
    <row r="10" spans="1:17" ht="25.5" hidden="1" customHeight="1">
      <c r="A10" s="268"/>
      <c r="B10" s="374" t="s">
        <v>360</v>
      </c>
      <c r="C10" s="271" t="e">
        <f>'2.CHI TIET'!#REF!</f>
        <v>#REF!</v>
      </c>
      <c r="D10" s="271" t="e">
        <f>'2.CHI TIET'!#REF!</f>
        <v>#REF!</v>
      </c>
      <c r="E10" s="271" t="e">
        <f>'2.CHI TIET'!#REF!</f>
        <v>#REF!</v>
      </c>
      <c r="F10" s="271" t="e">
        <f>'2.CHI TIET'!#REF!</f>
        <v>#REF!</v>
      </c>
      <c r="G10" s="271" t="e">
        <f>'2.CHI TIET'!#REF!</f>
        <v>#REF!</v>
      </c>
      <c r="H10" s="410" t="e">
        <f>'2.CHI TIET'!#REF!</f>
        <v>#REF!</v>
      </c>
      <c r="I10" s="408" t="e">
        <f>'2.CHI TIET'!#REF!</f>
        <v>#REF!</v>
      </c>
      <c r="J10" s="271" t="e">
        <f>'2.CHI TIET'!#REF!</f>
        <v>#REF!</v>
      </c>
      <c r="K10" s="271" t="e">
        <f>'2.CHI TIET'!#REF!</f>
        <v>#REF!</v>
      </c>
      <c r="L10" s="271" t="e">
        <f>'2.CHI TIET'!#REF!</f>
        <v>#REF!</v>
      </c>
      <c r="M10" s="250"/>
    </row>
    <row r="11" spans="1:17" ht="25.5" hidden="1" customHeight="1">
      <c r="A11" s="268"/>
      <c r="B11" s="370" t="s">
        <v>332</v>
      </c>
      <c r="C11" s="271" t="e">
        <f>'2.CHI TIET'!AO9</f>
        <v>#REF!</v>
      </c>
      <c r="D11" s="271" t="e">
        <f>'2.CHI TIET'!AQ9</f>
        <v>#REF!</v>
      </c>
      <c r="E11" s="271" t="e">
        <f>'2.CHI TIET'!AR9</f>
        <v>#REF!</v>
      </c>
      <c r="F11" s="271" t="e">
        <f>'2.CHI TIET'!AS9</f>
        <v>#REF!</v>
      </c>
      <c r="G11" s="271" t="e">
        <f>'2.CHI TIET'!AT9</f>
        <v>#REF!</v>
      </c>
      <c r="H11" s="410" t="e">
        <f>'2.CHI TIET'!AU9</f>
        <v>#REF!</v>
      </c>
      <c r="I11" s="408" t="e">
        <f>'2.CHI TIET'!AV9</f>
        <v>#REF!</v>
      </c>
      <c r="J11" s="271" t="e">
        <f>'2.CHI TIET'!AW9</f>
        <v>#REF!</v>
      </c>
      <c r="K11" s="271" t="e">
        <f>'2.CHI TIET'!AX9</f>
        <v>#REF!</v>
      </c>
      <c r="L11" s="271" t="e">
        <f>'2.CHI TIET'!AY9</f>
        <v>#REF!</v>
      </c>
      <c r="M11" s="250"/>
    </row>
    <row r="12" spans="1:17" ht="25.5" hidden="1" customHeight="1">
      <c r="A12" s="268"/>
      <c r="B12" s="276" t="s">
        <v>374</v>
      </c>
      <c r="C12" s="271" t="e">
        <f>'2.CHI TIET'!AO70</f>
        <v>#REF!</v>
      </c>
      <c r="D12" s="271" t="e">
        <f>'2.CHI TIET'!AQ70</f>
        <v>#REF!</v>
      </c>
      <c r="E12" s="271" t="e">
        <f>'2.CHI TIET'!AR70</f>
        <v>#REF!</v>
      </c>
      <c r="F12" s="271" t="e">
        <f>'2.CHI TIET'!AS70</f>
        <v>#REF!</v>
      </c>
      <c r="G12" s="271" t="e">
        <f>'2.CHI TIET'!AT70</f>
        <v>#REF!</v>
      </c>
      <c r="H12" s="410" t="e">
        <f>'2.CHI TIET'!AU70</f>
        <v>#REF!</v>
      </c>
      <c r="I12" s="408" t="e">
        <f>'2.CHI TIET'!AV70</f>
        <v>#REF!</v>
      </c>
      <c r="J12" s="271" t="e">
        <f>'2.CHI TIET'!AW70</f>
        <v>#REF!</v>
      </c>
      <c r="K12" s="271" t="e">
        <f>'2.CHI TIET'!AX70</f>
        <v>#REF!</v>
      </c>
      <c r="L12" s="271" t="e">
        <f>'2.CHI TIET'!AY70</f>
        <v>#REF!</v>
      </c>
      <c r="M12" s="250"/>
    </row>
    <row r="13" spans="1:17" ht="25.5" hidden="1" customHeight="1">
      <c r="A13" s="268"/>
      <c r="B13" s="275" t="s">
        <v>384</v>
      </c>
      <c r="C13" s="271" t="e">
        <f>'2.CHI TIET'!#REF!</f>
        <v>#REF!</v>
      </c>
      <c r="D13" s="271" t="e">
        <f>'2.CHI TIET'!#REF!</f>
        <v>#REF!</v>
      </c>
      <c r="E13" s="271" t="e">
        <f>'2.CHI TIET'!#REF!</f>
        <v>#REF!</v>
      </c>
      <c r="F13" s="271" t="e">
        <f>'2.CHI TIET'!#REF!</f>
        <v>#REF!</v>
      </c>
      <c r="G13" s="271" t="e">
        <f>'2.CHI TIET'!#REF!</f>
        <v>#REF!</v>
      </c>
      <c r="H13" s="410" t="e">
        <f>'2.CHI TIET'!#REF!</f>
        <v>#REF!</v>
      </c>
      <c r="I13" s="408" t="e">
        <f>'2.CHI TIET'!#REF!</f>
        <v>#REF!</v>
      </c>
      <c r="J13" s="271" t="e">
        <f>'2.CHI TIET'!#REF!</f>
        <v>#REF!</v>
      </c>
      <c r="K13" s="271" t="e">
        <f>'2.CHI TIET'!#REF!</f>
        <v>#REF!</v>
      </c>
      <c r="L13" s="271" t="e">
        <f>'2.CHI TIET'!#REF!</f>
        <v>#REF!</v>
      </c>
      <c r="M13" s="250"/>
    </row>
    <row r="14" spans="1:17" ht="25.5" customHeight="1">
      <c r="A14" s="268">
        <v>2</v>
      </c>
      <c r="B14" s="378" t="s">
        <v>419</v>
      </c>
      <c r="C14" s="271" t="e">
        <f>'2.CHI TIET'!AO40</f>
        <v>#REF!</v>
      </c>
      <c r="D14" s="271" t="e">
        <f>'2.CHI TIET'!AQ40</f>
        <v>#REF!</v>
      </c>
      <c r="E14" s="271" t="e">
        <f>'2.CHI TIET'!AR40</f>
        <v>#REF!</v>
      </c>
      <c r="F14" s="271" t="e">
        <f>'2.CHI TIET'!AS40</f>
        <v>#REF!</v>
      </c>
      <c r="G14" s="271" t="e">
        <f>'2.CHI TIET'!AT40</f>
        <v>#REF!</v>
      </c>
      <c r="H14" s="410" t="e">
        <f>'2.CHI TIET'!AU40</f>
        <v>#REF!</v>
      </c>
      <c r="I14" s="408" t="e">
        <f>'2.CHI TIET'!AV40</f>
        <v>#REF!</v>
      </c>
      <c r="J14" s="271" t="e">
        <f>'2.CHI TIET'!AW40</f>
        <v>#REF!</v>
      </c>
      <c r="K14" s="271" t="e">
        <f>'2.CHI TIET'!AX40</f>
        <v>#REF!</v>
      </c>
      <c r="L14" s="271" t="e">
        <f>'2.CHI TIET'!AY40</f>
        <v>#REF!</v>
      </c>
      <c r="M14" s="250">
        <v>9</v>
      </c>
      <c r="N14" s="251">
        <v>10</v>
      </c>
    </row>
    <row r="15" spans="1:17" ht="25.5" customHeight="1">
      <c r="A15" s="268">
        <v>3</v>
      </c>
      <c r="B15" s="378" t="s">
        <v>409</v>
      </c>
      <c r="C15" s="271" t="e">
        <f>'2.CHI TIET'!AO17</f>
        <v>#REF!</v>
      </c>
      <c r="D15" s="271" t="e">
        <f>'2.CHI TIET'!AQ17</f>
        <v>#REF!</v>
      </c>
      <c r="E15" s="271" t="e">
        <f>'2.CHI TIET'!AR17</f>
        <v>#REF!</v>
      </c>
      <c r="F15" s="271" t="e">
        <f>'2.CHI TIET'!AS17</f>
        <v>#REF!</v>
      </c>
      <c r="G15" s="271" t="e">
        <f>'2.CHI TIET'!AT17</f>
        <v>#REF!</v>
      </c>
      <c r="H15" s="410" t="e">
        <f>'2.CHI TIET'!AU17</f>
        <v>#REF!</v>
      </c>
      <c r="I15" s="408" t="e">
        <f>'2.CHI TIET'!AV17</f>
        <v>#REF!</v>
      </c>
      <c r="J15" s="271" t="e">
        <f>'2.CHI TIET'!AW17</f>
        <v>#REF!</v>
      </c>
      <c r="K15" s="271" t="e">
        <f>'2.CHI TIET'!AX17</f>
        <v>#REF!</v>
      </c>
      <c r="L15" s="271" t="e">
        <f>'2.CHI TIET'!AY17</f>
        <v>#REF!</v>
      </c>
      <c r="M15" s="250">
        <v>29</v>
      </c>
      <c r="N15" s="251">
        <v>27</v>
      </c>
    </row>
    <row r="16" spans="1:17" ht="25.5" hidden="1" customHeight="1">
      <c r="A16" s="268"/>
      <c r="B16" s="275" t="s">
        <v>435</v>
      </c>
      <c r="C16" s="271" t="e">
        <f>'2.CHI TIET'!AO29</f>
        <v>#REF!</v>
      </c>
      <c r="D16" s="271" t="e">
        <f>'2.CHI TIET'!AQ29</f>
        <v>#REF!</v>
      </c>
      <c r="E16" s="271" t="e">
        <f>'2.CHI TIET'!AR29</f>
        <v>#REF!</v>
      </c>
      <c r="F16" s="271" t="e">
        <f>'2.CHI TIET'!AS29</f>
        <v>#REF!</v>
      </c>
      <c r="G16" s="271" t="e">
        <f>'2.CHI TIET'!AT29</f>
        <v>#REF!</v>
      </c>
      <c r="H16" s="410" t="e">
        <f>'2.CHI TIET'!AU29</f>
        <v>#REF!</v>
      </c>
      <c r="I16" s="408" t="e">
        <f>'2.CHI TIET'!AV29</f>
        <v>#REF!</v>
      </c>
      <c r="J16" s="271" t="e">
        <f>'2.CHI TIET'!AW29</f>
        <v>#REF!</v>
      </c>
      <c r="K16" s="271" t="e">
        <f>'2.CHI TIET'!AX29</f>
        <v>#REF!</v>
      </c>
      <c r="L16" s="271" t="e">
        <f>'2.CHI TIET'!AY29</f>
        <v>#REF!</v>
      </c>
      <c r="M16" s="250"/>
    </row>
    <row r="17" spans="1:14" ht="25.5" hidden="1" customHeight="1">
      <c r="A17" s="268"/>
      <c r="B17" s="275" t="s">
        <v>362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410" t="e">
        <f>'2.CHI TIET'!#REF!</f>
        <v>#REF!</v>
      </c>
      <c r="I17" s="408" t="e">
        <f>'2.CHI TIET'!#REF!</f>
        <v>#REF!</v>
      </c>
      <c r="J17" s="271" t="e">
        <f>'2.CHI TIET'!#REF!</f>
        <v>#REF!</v>
      </c>
      <c r="K17" s="271" t="e">
        <f>'2.CHI TIET'!#REF!</f>
        <v>#REF!</v>
      </c>
      <c r="L17" s="271" t="e">
        <f>'2.CHI TIET'!#REF!</f>
        <v>#REF!</v>
      </c>
      <c r="M17" s="250"/>
    </row>
    <row r="18" spans="1:14" ht="25.5" hidden="1" customHeight="1">
      <c r="A18" s="268"/>
      <c r="B18" s="275" t="s">
        <v>363</v>
      </c>
      <c r="C18" s="271" t="e">
        <f>'2.CHI TIET'!AO42</f>
        <v>#REF!</v>
      </c>
      <c r="D18" s="271" t="e">
        <f>'2.CHI TIET'!AQ42</f>
        <v>#REF!</v>
      </c>
      <c r="E18" s="271" t="e">
        <f>'2.CHI TIET'!AR42</f>
        <v>#REF!</v>
      </c>
      <c r="F18" s="271" t="e">
        <f>'2.CHI TIET'!AS42</f>
        <v>#REF!</v>
      </c>
      <c r="G18" s="271" t="e">
        <f>'2.CHI TIET'!AT42</f>
        <v>#REF!</v>
      </c>
      <c r="H18" s="410" t="e">
        <f>'2.CHI TIET'!AU42</f>
        <v>#REF!</v>
      </c>
      <c r="I18" s="408" t="e">
        <f>'2.CHI TIET'!AV42</f>
        <v>#REF!</v>
      </c>
      <c r="J18" s="271" t="e">
        <f>'2.CHI TIET'!AW42</f>
        <v>#REF!</v>
      </c>
      <c r="K18" s="271" t="e">
        <f>'2.CHI TIET'!AX42</f>
        <v>#REF!</v>
      </c>
      <c r="L18" s="271" t="e">
        <f>'2.CHI TIET'!AY42</f>
        <v>#REF!</v>
      </c>
      <c r="M18" s="250"/>
    </row>
    <row r="19" spans="1:14" ht="25.5" hidden="1" customHeight="1">
      <c r="A19" s="268"/>
      <c r="B19" s="275" t="s">
        <v>357</v>
      </c>
      <c r="C19" s="271" t="e">
        <f>'2.CHI TIET'!#REF!</f>
        <v>#REF!</v>
      </c>
      <c r="D19" s="271" t="e">
        <f>'2.CHI TIET'!#REF!</f>
        <v>#REF!</v>
      </c>
      <c r="E19" s="271" t="e">
        <f>'2.CHI TIET'!#REF!</f>
        <v>#REF!</v>
      </c>
      <c r="F19" s="271" t="e">
        <f>'2.CHI TIET'!#REF!</f>
        <v>#REF!</v>
      </c>
      <c r="G19" s="271" t="e">
        <f>'2.CHI TIET'!#REF!</f>
        <v>#REF!</v>
      </c>
      <c r="H19" s="410" t="e">
        <f>'2.CHI TIET'!#REF!</f>
        <v>#REF!</v>
      </c>
      <c r="I19" s="408" t="e">
        <f>'2.CHI TIET'!#REF!</f>
        <v>#REF!</v>
      </c>
      <c r="J19" s="271" t="e">
        <f>'2.CHI TIET'!#REF!</f>
        <v>#REF!</v>
      </c>
      <c r="K19" s="271" t="e">
        <f>'2.CHI TIET'!#REF!</f>
        <v>#REF!</v>
      </c>
      <c r="L19" s="271" t="e">
        <f>'2.CHI TIET'!#REF!</f>
        <v>#REF!</v>
      </c>
      <c r="M19" s="250"/>
    </row>
    <row r="20" spans="1:14" ht="25.5" hidden="1" customHeight="1">
      <c r="A20" s="268"/>
      <c r="B20" s="275" t="s">
        <v>432</v>
      </c>
      <c r="C20" s="271" t="e">
        <f>'2.CHI TIET'!#REF!</f>
        <v>#REF!</v>
      </c>
      <c r="D20" s="271" t="e">
        <f>'2.CHI TIET'!#REF!</f>
        <v>#REF!</v>
      </c>
      <c r="E20" s="271" t="e">
        <f>'2.CHI TIET'!#REF!</f>
        <v>#REF!</v>
      </c>
      <c r="F20" s="271" t="e">
        <f>'2.CHI TIET'!#REF!</f>
        <v>#REF!</v>
      </c>
      <c r="G20" s="271" t="e">
        <f>'2.CHI TIET'!#REF!</f>
        <v>#REF!</v>
      </c>
      <c r="H20" s="410" t="e">
        <f>'2.CHI TIET'!#REF!</f>
        <v>#REF!</v>
      </c>
      <c r="I20" s="408" t="e">
        <f>'2.CHI TIET'!#REF!</f>
        <v>#REF!</v>
      </c>
      <c r="J20" s="271" t="e">
        <f>'2.CHI TIET'!#REF!</f>
        <v>#REF!</v>
      </c>
      <c r="K20" s="271" t="e">
        <f>'2.CHI TIET'!#REF!</f>
        <v>#REF!</v>
      </c>
      <c r="L20" s="271" t="e">
        <f>'2.CHI TIET'!#REF!</f>
        <v>#REF!</v>
      </c>
      <c r="M20" s="250"/>
    </row>
    <row r="21" spans="1:14" ht="25.5" hidden="1" customHeight="1">
      <c r="A21" s="268"/>
      <c r="B21" s="275" t="s">
        <v>361</v>
      </c>
      <c r="C21" s="271" t="e">
        <f>'2.CHI TIET'!#REF!</f>
        <v>#REF!</v>
      </c>
      <c r="D21" s="271" t="e">
        <f>'2.CHI TIET'!#REF!</f>
        <v>#REF!</v>
      </c>
      <c r="E21" s="271" t="e">
        <f>'2.CHI TIET'!#REF!</f>
        <v>#REF!</v>
      </c>
      <c r="F21" s="271" t="e">
        <f>'2.CHI TIET'!#REF!</f>
        <v>#REF!</v>
      </c>
      <c r="G21" s="271" t="e">
        <f>'2.CHI TIET'!#REF!</f>
        <v>#REF!</v>
      </c>
      <c r="H21" s="410" t="e">
        <f>'2.CHI TIET'!#REF!</f>
        <v>#REF!</v>
      </c>
      <c r="I21" s="408" t="e">
        <f>'2.CHI TIET'!#REF!</f>
        <v>#REF!</v>
      </c>
      <c r="J21" s="271" t="e">
        <f>'2.CHI TIET'!#REF!</f>
        <v>#REF!</v>
      </c>
      <c r="K21" s="271" t="e">
        <f>'2.CHI TIET'!#REF!</f>
        <v>#REF!</v>
      </c>
      <c r="L21" s="271" t="e">
        <f>'2.CHI TIET'!#REF!</f>
        <v>#REF!</v>
      </c>
      <c r="M21" s="250"/>
    </row>
    <row r="22" spans="1:14" ht="25.5" hidden="1" customHeight="1">
      <c r="A22" s="268"/>
      <c r="B22" s="275" t="s">
        <v>379</v>
      </c>
      <c r="C22" s="271" t="e">
        <f>'2.CHI TIET'!AO78</f>
        <v>#REF!</v>
      </c>
      <c r="D22" s="271" t="e">
        <f>'2.CHI TIET'!AQ78</f>
        <v>#REF!</v>
      </c>
      <c r="E22" s="271" t="e">
        <f>'2.CHI TIET'!AR78</f>
        <v>#REF!</v>
      </c>
      <c r="F22" s="271" t="e">
        <f>'2.CHI TIET'!AS78</f>
        <v>#REF!</v>
      </c>
      <c r="G22" s="271" t="e">
        <f>'2.CHI TIET'!AT78</f>
        <v>#REF!</v>
      </c>
      <c r="H22" s="410" t="e">
        <f>'2.CHI TIET'!AU78</f>
        <v>#REF!</v>
      </c>
      <c r="I22" s="408" t="e">
        <f>'2.CHI TIET'!AV78</f>
        <v>#REF!</v>
      </c>
      <c r="J22" s="271" t="e">
        <f>'2.CHI TIET'!AW78</f>
        <v>#REF!</v>
      </c>
      <c r="K22" s="271" t="e">
        <f>'2.CHI TIET'!AX78</f>
        <v>#REF!</v>
      </c>
      <c r="L22" s="271" t="e">
        <f>'2.CHI TIET'!AY78</f>
        <v>#REF!</v>
      </c>
      <c r="M22" s="250"/>
    </row>
    <row r="23" spans="1:14" ht="25.5" hidden="1" customHeight="1">
      <c r="A23" s="268"/>
      <c r="B23" s="275" t="s">
        <v>336</v>
      </c>
      <c r="C23" s="271" t="e">
        <f>'2.CHI TIET'!#REF!</f>
        <v>#REF!</v>
      </c>
      <c r="D23" s="271" t="e">
        <f>'2.CHI TIET'!#REF!</f>
        <v>#REF!</v>
      </c>
      <c r="E23" s="271" t="e">
        <f>'2.CHI TIET'!#REF!</f>
        <v>#REF!</v>
      </c>
      <c r="F23" s="271" t="e">
        <f>'2.CHI TIET'!#REF!</f>
        <v>#REF!</v>
      </c>
      <c r="G23" s="271" t="e">
        <f>'2.CHI TIET'!#REF!</f>
        <v>#REF!</v>
      </c>
      <c r="H23" s="410" t="e">
        <f>'2.CHI TIET'!#REF!</f>
        <v>#REF!</v>
      </c>
      <c r="I23" s="408" t="e">
        <f>'2.CHI TIET'!#REF!</f>
        <v>#REF!</v>
      </c>
      <c r="J23" s="271" t="e">
        <f>'2.CHI TIET'!#REF!</f>
        <v>#REF!</v>
      </c>
      <c r="K23" s="271" t="e">
        <f>'2.CHI TIET'!#REF!</f>
        <v>#REF!</v>
      </c>
      <c r="L23" s="271" t="e">
        <f>'2.CHI TIET'!#REF!</f>
        <v>#REF!</v>
      </c>
      <c r="M23" s="250"/>
    </row>
    <row r="24" spans="1:14" ht="25.5" hidden="1" customHeight="1">
      <c r="A24" s="268"/>
      <c r="B24" s="275" t="s">
        <v>351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410" t="e">
        <f>'2.CHI TIET'!#REF!</f>
        <v>#REF!</v>
      </c>
      <c r="I24" s="408" t="e">
        <f>'2.CHI TIET'!#REF!</f>
        <v>#REF!</v>
      </c>
      <c r="J24" s="271" t="e">
        <f>'2.CHI TIET'!#REF!</f>
        <v>#REF!</v>
      </c>
      <c r="K24" s="271" t="e">
        <f>'2.CHI TIET'!#REF!</f>
        <v>#REF!</v>
      </c>
      <c r="L24" s="271" t="e">
        <f>'2.CHI TIET'!#REF!</f>
        <v>#REF!</v>
      </c>
      <c r="M24" s="250"/>
    </row>
    <row r="25" spans="1:14" ht="25.5" hidden="1" customHeight="1">
      <c r="A25" s="268"/>
      <c r="B25" s="275" t="s">
        <v>343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410" t="e">
        <f>'2.CHI TIET'!#REF!</f>
        <v>#REF!</v>
      </c>
      <c r="I25" s="408" t="e">
        <f>'2.CHI TIET'!#REF!</f>
        <v>#REF!</v>
      </c>
      <c r="J25" s="271" t="e">
        <f>'2.CHI TIET'!#REF!</f>
        <v>#REF!</v>
      </c>
      <c r="K25" s="271" t="e">
        <f>'2.CHI TIET'!#REF!</f>
        <v>#REF!</v>
      </c>
      <c r="L25" s="271" t="e">
        <f>'2.CHI TIET'!#REF!</f>
        <v>#REF!</v>
      </c>
      <c r="M25" s="250"/>
    </row>
    <row r="26" spans="1:14" ht="25.5" hidden="1" customHeight="1">
      <c r="A26" s="268"/>
      <c r="B26" s="275" t="s">
        <v>352</v>
      </c>
      <c r="C26" s="271" t="e">
        <f>'2.CHI TIET'!AO35</f>
        <v>#REF!</v>
      </c>
      <c r="D26" s="271" t="e">
        <f>'2.CHI TIET'!AQ35</f>
        <v>#REF!</v>
      </c>
      <c r="E26" s="271" t="e">
        <f>'2.CHI TIET'!AR35</f>
        <v>#REF!</v>
      </c>
      <c r="F26" s="271" t="e">
        <f>'2.CHI TIET'!AS35</f>
        <v>#REF!</v>
      </c>
      <c r="G26" s="271" t="e">
        <f>'2.CHI TIET'!AT35</f>
        <v>#REF!</v>
      </c>
      <c r="H26" s="410" t="e">
        <f>'2.CHI TIET'!AU35</f>
        <v>#REF!</v>
      </c>
      <c r="I26" s="408" t="e">
        <f>'2.CHI TIET'!AV35</f>
        <v>#REF!</v>
      </c>
      <c r="J26" s="271" t="e">
        <f>'2.CHI TIET'!AW35</f>
        <v>#REF!</v>
      </c>
      <c r="K26" s="271" t="e">
        <f>'2.CHI TIET'!AX35</f>
        <v>#REF!</v>
      </c>
      <c r="L26" s="271" t="e">
        <f>'2.CHI TIET'!AY35</f>
        <v>#REF!</v>
      </c>
      <c r="M26" s="250"/>
    </row>
    <row r="27" spans="1:14" ht="25.5" hidden="1" customHeight="1">
      <c r="A27" s="268"/>
      <c r="B27" s="275" t="s">
        <v>383</v>
      </c>
      <c r="C27" s="271" t="e">
        <f>'2.CHI TIET'!#REF!</f>
        <v>#REF!</v>
      </c>
      <c r="D27" s="271" t="e">
        <f>'2.CHI TIET'!#REF!</f>
        <v>#REF!</v>
      </c>
      <c r="E27" s="271" t="e">
        <f>'2.CHI TIET'!#REF!</f>
        <v>#REF!</v>
      </c>
      <c r="F27" s="271" t="e">
        <f>'2.CHI TIET'!#REF!</f>
        <v>#REF!</v>
      </c>
      <c r="G27" s="271" t="e">
        <f>'2.CHI TIET'!#REF!</f>
        <v>#REF!</v>
      </c>
      <c r="H27" s="410" t="e">
        <f>'2.CHI TIET'!#REF!</f>
        <v>#REF!</v>
      </c>
      <c r="I27" s="408" t="e">
        <f>'2.CHI TIET'!#REF!</f>
        <v>#REF!</v>
      </c>
      <c r="J27" s="271" t="e">
        <f>'2.CHI TIET'!#REF!</f>
        <v>#REF!</v>
      </c>
      <c r="K27" s="271" t="e">
        <f>'2.CHI TIET'!#REF!</f>
        <v>#REF!</v>
      </c>
      <c r="L27" s="271" t="e">
        <f>'2.CHI TIET'!#REF!</f>
        <v>#REF!</v>
      </c>
      <c r="M27" s="250"/>
    </row>
    <row r="28" spans="1:14" ht="25.5" customHeight="1">
      <c r="A28" s="268">
        <v>4</v>
      </c>
      <c r="B28" s="378" t="s">
        <v>420</v>
      </c>
      <c r="C28" s="271" t="e">
        <f>'2.CHI TIET'!AO41</f>
        <v>#REF!</v>
      </c>
      <c r="D28" s="271" t="e">
        <f>'2.CHI TIET'!AQ41</f>
        <v>#REF!</v>
      </c>
      <c r="E28" s="271" t="e">
        <f>'2.CHI TIET'!AR41</f>
        <v>#REF!</v>
      </c>
      <c r="F28" s="271" t="e">
        <f>'2.CHI TIET'!AS41</f>
        <v>#REF!</v>
      </c>
      <c r="G28" s="271" t="e">
        <f>'2.CHI TIET'!AT41</f>
        <v>#REF!</v>
      </c>
      <c r="H28" s="410" t="e">
        <f>'2.CHI TIET'!AU41</f>
        <v>#REF!</v>
      </c>
      <c r="I28" s="408" t="e">
        <f>'2.CHI TIET'!AV41</f>
        <v>#REF!</v>
      </c>
      <c r="J28" s="271" t="e">
        <f>'2.CHI TIET'!AW41</f>
        <v>#REF!</v>
      </c>
      <c r="K28" s="271" t="e">
        <f>'2.CHI TIET'!AX41</f>
        <v>#REF!</v>
      </c>
      <c r="L28" s="271" t="e">
        <f>'2.CHI TIET'!AY41</f>
        <v>#REF!</v>
      </c>
      <c r="M28" s="250">
        <v>9</v>
      </c>
      <c r="N28" s="251">
        <v>8</v>
      </c>
    </row>
    <row r="29" spans="1:14" ht="25.5" customHeight="1">
      <c r="A29" s="268">
        <v>5</v>
      </c>
      <c r="B29" s="378" t="s">
        <v>418</v>
      </c>
      <c r="C29" s="271" t="e">
        <f>'2.CHI TIET'!AO39</f>
        <v>#REF!</v>
      </c>
      <c r="D29" s="271" t="e">
        <f>'2.CHI TIET'!AQ39</f>
        <v>#REF!</v>
      </c>
      <c r="E29" s="271" t="e">
        <f>'2.CHI TIET'!AR39</f>
        <v>#REF!</v>
      </c>
      <c r="F29" s="271" t="e">
        <f>'2.CHI TIET'!AS39</f>
        <v>#REF!</v>
      </c>
      <c r="G29" s="271" t="e">
        <f>'2.CHI TIET'!AT39</f>
        <v>#REF!</v>
      </c>
      <c r="H29" s="410" t="e">
        <f>'2.CHI TIET'!AU39</f>
        <v>#REF!</v>
      </c>
      <c r="I29" s="408" t="e">
        <f>'2.CHI TIET'!AV39</f>
        <v>#REF!</v>
      </c>
      <c r="J29" s="271" t="e">
        <f>'2.CHI TIET'!AW39</f>
        <v>#REF!</v>
      </c>
      <c r="K29" s="271" t="e">
        <f>'2.CHI TIET'!AX39</f>
        <v>#REF!</v>
      </c>
      <c r="L29" s="271" t="e">
        <f>'2.CHI TIET'!AY39</f>
        <v>#REF!</v>
      </c>
      <c r="M29" s="250">
        <v>23</v>
      </c>
      <c r="N29" s="251">
        <v>23</v>
      </c>
    </row>
    <row r="30" spans="1:14" ht="25.5" hidden="1" customHeight="1">
      <c r="A30" s="268"/>
      <c r="B30" s="275" t="s">
        <v>338</v>
      </c>
      <c r="C30" s="271" t="e">
        <f>'2.CHI TIET'!#REF!</f>
        <v>#REF!</v>
      </c>
      <c r="D30" s="271" t="e">
        <f>'2.CHI TIET'!#REF!</f>
        <v>#REF!</v>
      </c>
      <c r="E30" s="271" t="e">
        <f>'2.CHI TIET'!#REF!</f>
        <v>#REF!</v>
      </c>
      <c r="F30" s="271" t="e">
        <f>'2.CHI TIET'!#REF!</f>
        <v>#REF!</v>
      </c>
      <c r="G30" s="271" t="e">
        <f>'2.CHI TIET'!#REF!</f>
        <v>#REF!</v>
      </c>
      <c r="H30" s="410" t="e">
        <f>'2.CHI TIET'!#REF!</f>
        <v>#REF!</v>
      </c>
      <c r="I30" s="408" t="e">
        <f>'2.CHI TIET'!#REF!</f>
        <v>#REF!</v>
      </c>
      <c r="J30" s="271" t="e">
        <f>'2.CHI TIET'!#REF!</f>
        <v>#REF!</v>
      </c>
      <c r="K30" s="271" t="e">
        <f>'2.CHI TIET'!#REF!</f>
        <v>#REF!</v>
      </c>
      <c r="L30" s="271" t="e">
        <f>'2.CHI TIET'!#REF!</f>
        <v>#REF!</v>
      </c>
      <c r="M30" s="250"/>
    </row>
    <row r="31" spans="1:14" ht="25.5" hidden="1" customHeight="1">
      <c r="A31" s="268"/>
      <c r="B31" s="275" t="s">
        <v>348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410" t="e">
        <f>'2.CHI TIET'!#REF!</f>
        <v>#REF!</v>
      </c>
      <c r="I31" s="408" t="e">
        <f>'2.CHI TIET'!#REF!</f>
        <v>#REF!</v>
      </c>
      <c r="J31" s="271" t="e">
        <f>'2.CHI TIET'!#REF!</f>
        <v>#REF!</v>
      </c>
      <c r="K31" s="271" t="e">
        <f>'2.CHI TIET'!#REF!</f>
        <v>#REF!</v>
      </c>
      <c r="L31" s="271" t="e">
        <f>'2.CHI TIET'!#REF!</f>
        <v>#REF!</v>
      </c>
      <c r="M31" s="250"/>
    </row>
    <row r="32" spans="1:14" ht="25.5" hidden="1" customHeight="1">
      <c r="A32" s="268"/>
      <c r="B32" s="275" t="s">
        <v>350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410" t="e">
        <f>'2.CHI TIET'!#REF!</f>
        <v>#REF!</v>
      </c>
      <c r="I32" s="408" t="e">
        <f>'2.CHI TIET'!#REF!</f>
        <v>#REF!</v>
      </c>
      <c r="J32" s="271" t="e">
        <f>'2.CHI TIET'!#REF!</f>
        <v>#REF!</v>
      </c>
      <c r="K32" s="271" t="e">
        <f>'2.CHI TIET'!#REF!</f>
        <v>#REF!</v>
      </c>
      <c r="L32" s="271" t="e">
        <f>'2.CHI TIET'!#REF!</f>
        <v>#REF!</v>
      </c>
      <c r="M32" s="250"/>
    </row>
    <row r="33" spans="1:14" ht="25.5" customHeight="1">
      <c r="A33" s="268">
        <v>6</v>
      </c>
      <c r="B33" s="378" t="s">
        <v>410</v>
      </c>
      <c r="C33" s="271" t="e">
        <f>'2.CHI TIET'!AO18</f>
        <v>#REF!</v>
      </c>
      <c r="D33" s="271" t="e">
        <f>'2.CHI TIET'!AQ18</f>
        <v>#REF!</v>
      </c>
      <c r="E33" s="271" t="e">
        <f>'2.CHI TIET'!AR18</f>
        <v>#REF!</v>
      </c>
      <c r="F33" s="271" t="e">
        <f>'2.CHI TIET'!AS18</f>
        <v>#REF!</v>
      </c>
      <c r="G33" s="271" t="e">
        <f>'2.CHI TIET'!AT18</f>
        <v>#REF!</v>
      </c>
      <c r="H33" s="410" t="e">
        <f>'2.CHI TIET'!AU18</f>
        <v>#REF!</v>
      </c>
      <c r="I33" s="408" t="e">
        <f>'2.CHI TIET'!AV18</f>
        <v>#REF!</v>
      </c>
      <c r="J33" s="271" t="e">
        <f>'2.CHI TIET'!AW18</f>
        <v>#REF!</v>
      </c>
      <c r="K33" s="271" t="e">
        <f>'2.CHI TIET'!AX18</f>
        <v>#REF!</v>
      </c>
      <c r="L33" s="271" t="e">
        <f>'2.CHI TIET'!AY18</f>
        <v>#REF!</v>
      </c>
      <c r="M33" s="250">
        <v>20</v>
      </c>
      <c r="N33" s="251">
        <v>21</v>
      </c>
    </row>
    <row r="34" spans="1:14" ht="25.5" customHeight="1">
      <c r="A34" s="268">
        <v>7</v>
      </c>
      <c r="B34" s="378" t="s">
        <v>415</v>
      </c>
      <c r="C34" s="271" t="e">
        <f>'2.CHI TIET'!AO34</f>
        <v>#REF!</v>
      </c>
      <c r="D34" s="271" t="e">
        <f>'2.CHI TIET'!AQ34</f>
        <v>#REF!</v>
      </c>
      <c r="E34" s="271" t="e">
        <f>'2.CHI TIET'!AR34</f>
        <v>#REF!</v>
      </c>
      <c r="F34" s="271" t="e">
        <f>'2.CHI TIET'!AS34</f>
        <v>#REF!</v>
      </c>
      <c r="G34" s="271" t="e">
        <f>'2.CHI TIET'!AT34</f>
        <v>#REF!</v>
      </c>
      <c r="H34" s="410" t="e">
        <f>'2.CHI TIET'!AU34</f>
        <v>#REF!</v>
      </c>
      <c r="I34" s="408" t="e">
        <f>'2.CHI TIET'!AV34</f>
        <v>#REF!</v>
      </c>
      <c r="J34" s="271" t="e">
        <f>'2.CHI TIET'!AW34</f>
        <v>#REF!</v>
      </c>
      <c r="K34" s="271" t="e">
        <f>'2.CHI TIET'!AX34</f>
        <v>#REF!</v>
      </c>
      <c r="L34" s="271" t="e">
        <f>'2.CHI TIET'!AY34</f>
        <v>#REF!</v>
      </c>
      <c r="M34" s="250">
        <v>27</v>
      </c>
      <c r="N34" s="251">
        <v>26</v>
      </c>
    </row>
    <row r="35" spans="1:14" ht="25.5" hidden="1" customHeight="1">
      <c r="A35" s="268"/>
      <c r="B35" s="275" t="s">
        <v>335</v>
      </c>
      <c r="C35" s="271" t="e">
        <f>'2.CHI TIET'!#REF!</f>
        <v>#REF!</v>
      </c>
      <c r="D35" s="271" t="e">
        <f>'2.CHI TIET'!#REF!</f>
        <v>#REF!</v>
      </c>
      <c r="E35" s="271" t="e">
        <f>'2.CHI TIET'!#REF!</f>
        <v>#REF!</v>
      </c>
      <c r="F35" s="271" t="e">
        <f>'2.CHI TIET'!#REF!</f>
        <v>#REF!</v>
      </c>
      <c r="G35" s="271" t="e">
        <f>'2.CHI TIET'!#REF!</f>
        <v>#REF!</v>
      </c>
      <c r="H35" s="410" t="e">
        <f>'2.CHI TIET'!#REF!</f>
        <v>#REF!</v>
      </c>
      <c r="I35" s="408" t="e">
        <f>'2.CHI TIET'!#REF!</f>
        <v>#REF!</v>
      </c>
      <c r="J35" s="271" t="e">
        <f>'2.CHI TIET'!#REF!</f>
        <v>#REF!</v>
      </c>
      <c r="K35" s="271" t="e">
        <f>'2.CHI TIET'!#REF!</f>
        <v>#REF!</v>
      </c>
      <c r="L35" s="271" t="e">
        <f>'2.CHI TIET'!#REF!</f>
        <v>#REF!</v>
      </c>
      <c r="M35" s="250"/>
    </row>
    <row r="36" spans="1:14" ht="25.5" hidden="1" customHeight="1">
      <c r="A36" s="268"/>
      <c r="B36" s="275" t="s">
        <v>346</v>
      </c>
      <c r="C36" s="271" t="e">
        <f>'2.CHI TIET'!#REF!</f>
        <v>#REF!</v>
      </c>
      <c r="D36" s="271" t="e">
        <f>'2.CHI TIET'!#REF!</f>
        <v>#REF!</v>
      </c>
      <c r="E36" s="271" t="e">
        <f>'2.CHI TIET'!#REF!</f>
        <v>#REF!</v>
      </c>
      <c r="F36" s="271" t="e">
        <f>'2.CHI TIET'!#REF!</f>
        <v>#REF!</v>
      </c>
      <c r="G36" s="271" t="e">
        <f>'2.CHI TIET'!#REF!</f>
        <v>#REF!</v>
      </c>
      <c r="H36" s="410" t="e">
        <f>'2.CHI TIET'!#REF!</f>
        <v>#REF!</v>
      </c>
      <c r="I36" s="408" t="e">
        <f>'2.CHI TIET'!#REF!</f>
        <v>#REF!</v>
      </c>
      <c r="J36" s="271" t="e">
        <f>'2.CHI TIET'!#REF!</f>
        <v>#REF!</v>
      </c>
      <c r="K36" s="271" t="e">
        <f>'2.CHI TIET'!#REF!</f>
        <v>#REF!</v>
      </c>
      <c r="L36" s="271" t="e">
        <f>'2.CHI TIET'!#REF!</f>
        <v>#REF!</v>
      </c>
      <c r="M36" s="250"/>
    </row>
    <row r="37" spans="1:14" ht="25.5" customHeight="1">
      <c r="A37" s="268">
        <v>8</v>
      </c>
      <c r="B37" s="378" t="s">
        <v>414</v>
      </c>
      <c r="C37" s="271" t="e">
        <f>'2.CHI TIET'!AO28</f>
        <v>#REF!</v>
      </c>
      <c r="D37" s="271" t="e">
        <f>'2.CHI TIET'!AQ28</f>
        <v>#REF!</v>
      </c>
      <c r="E37" s="271" t="e">
        <f>'2.CHI TIET'!AR28</f>
        <v>#REF!</v>
      </c>
      <c r="F37" s="271" t="e">
        <f>'2.CHI TIET'!AS28</f>
        <v>#REF!</v>
      </c>
      <c r="G37" s="271" t="e">
        <f>'2.CHI TIET'!AT28</f>
        <v>#REF!</v>
      </c>
      <c r="H37" s="410" t="e">
        <f>'2.CHI TIET'!AU28</f>
        <v>#REF!</v>
      </c>
      <c r="I37" s="408" t="e">
        <f>'2.CHI TIET'!AV28</f>
        <v>#REF!</v>
      </c>
      <c r="J37" s="271" t="e">
        <f>'2.CHI TIET'!AW28</f>
        <v>#REF!</v>
      </c>
      <c r="K37" s="271" t="e">
        <f>'2.CHI TIET'!AX28</f>
        <v>#REF!</v>
      </c>
      <c r="L37" s="271" t="e">
        <f>'2.CHI TIET'!AY28</f>
        <v>#REF!</v>
      </c>
      <c r="M37" s="250">
        <v>34</v>
      </c>
      <c r="N37" s="251">
        <v>34</v>
      </c>
    </row>
    <row r="38" spans="1:14" ht="25.5" hidden="1" customHeight="1">
      <c r="A38" s="268"/>
      <c r="B38" s="275" t="s">
        <v>436</v>
      </c>
      <c r="C38" s="271" t="e">
        <f>'2.CHI TIET'!AO31</f>
        <v>#REF!</v>
      </c>
      <c r="D38" s="271" t="e">
        <f>'2.CHI TIET'!AQ31</f>
        <v>#REF!</v>
      </c>
      <c r="E38" s="271" t="e">
        <f>'2.CHI TIET'!AR31</f>
        <v>#REF!</v>
      </c>
      <c r="F38" s="271" t="e">
        <f>'2.CHI TIET'!AS31</f>
        <v>#REF!</v>
      </c>
      <c r="G38" s="271" t="e">
        <f>'2.CHI TIET'!AT31</f>
        <v>#REF!</v>
      </c>
      <c r="H38" s="307" t="e">
        <f>'2.CHI TIET'!AU31</f>
        <v>#REF!</v>
      </c>
      <c r="I38" s="409" t="e">
        <f>'2.CHI TIET'!AV31</f>
        <v>#REF!</v>
      </c>
      <c r="J38" s="278" t="e">
        <f>'2.CHI TIET'!AW31</f>
        <v>#REF!</v>
      </c>
      <c r="K38" s="278" t="e">
        <f>'2.CHI TIET'!AX31</f>
        <v>#REF!</v>
      </c>
      <c r="L38" s="278" t="e">
        <f>'2.CHI TIET'!AY31</f>
        <v>#REF!</v>
      </c>
      <c r="M38" s="250"/>
    </row>
    <row r="39" spans="1:14" ht="25.5" hidden="1" customHeight="1">
      <c r="A39" s="268"/>
      <c r="B39" s="275" t="s">
        <v>376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410" t="e">
        <f>'2.CHI TIET'!#REF!</f>
        <v>#REF!</v>
      </c>
      <c r="I39" s="408" t="e">
        <f>'2.CHI TIET'!#REF!</f>
        <v>#REF!</v>
      </c>
      <c r="J39" s="271" t="e">
        <f>'2.CHI TIET'!#REF!</f>
        <v>#REF!</v>
      </c>
      <c r="K39" s="271" t="e">
        <f>'2.CHI TIET'!#REF!</f>
        <v>#REF!</v>
      </c>
      <c r="L39" s="271" t="e">
        <f>'2.CHI TIET'!#REF!</f>
        <v>#REF!</v>
      </c>
      <c r="M39" s="250"/>
    </row>
    <row r="40" spans="1:14" ht="25.5" hidden="1" customHeight="1">
      <c r="A40" s="268"/>
      <c r="B40" s="275" t="s">
        <v>359</v>
      </c>
      <c r="C40" s="271" t="e">
        <f>'2.CHI TIET'!#REF!</f>
        <v>#REF!</v>
      </c>
      <c r="D40" s="271" t="e">
        <f>'2.CHI TIET'!#REF!</f>
        <v>#REF!</v>
      </c>
      <c r="E40" s="271" t="e">
        <f>'2.CHI TIET'!#REF!</f>
        <v>#REF!</v>
      </c>
      <c r="F40" s="271" t="e">
        <f>'2.CHI TIET'!#REF!</f>
        <v>#REF!</v>
      </c>
      <c r="G40" s="271" t="e">
        <f>'2.CHI TIET'!#REF!</f>
        <v>#REF!</v>
      </c>
      <c r="H40" s="410" t="e">
        <f>'2.CHI TIET'!#REF!</f>
        <v>#REF!</v>
      </c>
      <c r="I40" s="408" t="e">
        <f>'2.CHI TIET'!#REF!</f>
        <v>#REF!</v>
      </c>
      <c r="J40" s="271" t="e">
        <f>'2.CHI TIET'!#REF!</f>
        <v>#REF!</v>
      </c>
      <c r="K40" s="271" t="e">
        <f>'2.CHI TIET'!#REF!</f>
        <v>#REF!</v>
      </c>
      <c r="L40" s="271" t="e">
        <f>'2.CHI TIET'!#REF!</f>
        <v>#REF!</v>
      </c>
      <c r="M40" s="250"/>
    </row>
    <row r="41" spans="1:14" ht="25.5" hidden="1" customHeight="1">
      <c r="A41" s="268"/>
      <c r="B41" s="276" t="s">
        <v>358</v>
      </c>
      <c r="C41" s="271" t="e">
        <f>'2.CHI TIET'!#REF!</f>
        <v>#REF!</v>
      </c>
      <c r="D41" s="271" t="e">
        <f>'2.CHI TIET'!#REF!</f>
        <v>#REF!</v>
      </c>
      <c r="E41" s="271" t="e">
        <f>'2.CHI TIET'!#REF!</f>
        <v>#REF!</v>
      </c>
      <c r="F41" s="271" t="e">
        <f>'2.CHI TIET'!#REF!</f>
        <v>#REF!</v>
      </c>
      <c r="G41" s="271" t="e">
        <f>'2.CHI TIET'!#REF!</f>
        <v>#REF!</v>
      </c>
      <c r="H41" s="410" t="e">
        <f>'2.CHI TIET'!#REF!</f>
        <v>#REF!</v>
      </c>
      <c r="I41" s="408" t="e">
        <f>'2.CHI TIET'!#REF!</f>
        <v>#REF!</v>
      </c>
      <c r="J41" s="271" t="e">
        <f>'2.CHI TIET'!#REF!</f>
        <v>#REF!</v>
      </c>
      <c r="K41" s="271" t="e">
        <f>'2.CHI TIET'!#REF!</f>
        <v>#REF!</v>
      </c>
      <c r="L41" s="271" t="e">
        <f>'2.CHI TIET'!#REF!</f>
        <v>#REF!</v>
      </c>
      <c r="M41" s="250"/>
    </row>
    <row r="42" spans="1:14" ht="25.5" customHeight="1">
      <c r="A42" s="268">
        <v>9</v>
      </c>
      <c r="B42" s="378" t="s">
        <v>425</v>
      </c>
      <c r="C42" s="271" t="e">
        <f>'2.CHI TIET'!AO77</f>
        <v>#REF!</v>
      </c>
      <c r="D42" s="271" t="e">
        <f>'2.CHI TIET'!AQ77</f>
        <v>#REF!</v>
      </c>
      <c r="E42" s="271" t="e">
        <f>'2.CHI TIET'!AR77</f>
        <v>#REF!</v>
      </c>
      <c r="F42" s="271" t="e">
        <f>'2.CHI TIET'!AS77</f>
        <v>#REF!</v>
      </c>
      <c r="G42" s="271" t="e">
        <f>'2.CHI TIET'!AT77</f>
        <v>#REF!</v>
      </c>
      <c r="H42" s="410" t="e">
        <f>'2.CHI TIET'!AU77</f>
        <v>#REF!</v>
      </c>
      <c r="I42" s="408" t="e">
        <f>'2.CHI TIET'!AV77</f>
        <v>#REF!</v>
      </c>
      <c r="J42" s="271" t="e">
        <f>'2.CHI TIET'!AW77</f>
        <v>#REF!</v>
      </c>
      <c r="K42" s="271" t="e">
        <f>'2.CHI TIET'!AX77</f>
        <v>#REF!</v>
      </c>
      <c r="L42" s="271" t="e">
        <f>'2.CHI TIET'!AY77</f>
        <v>#REF!</v>
      </c>
      <c r="M42" s="250">
        <v>13</v>
      </c>
      <c r="N42" s="251">
        <v>12</v>
      </c>
    </row>
    <row r="43" spans="1:14" ht="25.5" hidden="1" customHeight="1">
      <c r="A43" s="268"/>
      <c r="B43" s="275" t="s">
        <v>341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410" t="e">
        <f>'2.CHI TIET'!#REF!</f>
        <v>#REF!</v>
      </c>
      <c r="I43" s="408" t="e">
        <f>'2.CHI TIET'!#REF!</f>
        <v>#REF!</v>
      </c>
      <c r="J43" s="271" t="e">
        <f>'2.CHI TIET'!#REF!</f>
        <v>#REF!</v>
      </c>
      <c r="K43" s="271" t="e">
        <f>'2.CHI TIET'!#REF!</f>
        <v>#REF!</v>
      </c>
      <c r="L43" s="271" t="e">
        <f>'2.CHI TIET'!#REF!</f>
        <v>#REF!</v>
      </c>
      <c r="M43" s="250"/>
    </row>
    <row r="44" spans="1:14" ht="25.5" hidden="1" customHeight="1">
      <c r="A44" s="268"/>
      <c r="B44" s="275" t="s">
        <v>433</v>
      </c>
      <c r="C44" s="271" t="e">
        <f>'2.CHI TIET'!#REF!</f>
        <v>#REF!</v>
      </c>
      <c r="D44" s="271" t="e">
        <f>'2.CHI TIET'!#REF!</f>
        <v>#REF!</v>
      </c>
      <c r="E44" s="271" t="e">
        <f>'2.CHI TIET'!#REF!</f>
        <v>#REF!</v>
      </c>
      <c r="F44" s="271" t="e">
        <f>'2.CHI TIET'!#REF!</f>
        <v>#REF!</v>
      </c>
      <c r="G44" s="271" t="e">
        <f>'2.CHI TIET'!#REF!</f>
        <v>#REF!</v>
      </c>
      <c r="H44" s="410" t="e">
        <f>'2.CHI TIET'!#REF!</f>
        <v>#REF!</v>
      </c>
      <c r="I44" s="408" t="e">
        <f>'2.CHI TIET'!#REF!</f>
        <v>#REF!</v>
      </c>
      <c r="J44" s="271" t="e">
        <f>'2.CHI TIET'!#REF!</f>
        <v>#REF!</v>
      </c>
      <c r="K44" s="271" t="e">
        <f>'2.CHI TIET'!#REF!</f>
        <v>#REF!</v>
      </c>
      <c r="L44" s="271" t="e">
        <f>'2.CHI TIET'!#REF!</f>
        <v>#REF!</v>
      </c>
      <c r="M44" s="250"/>
    </row>
    <row r="45" spans="1:14" ht="25.5" hidden="1" customHeight="1">
      <c r="A45" s="268"/>
      <c r="B45" s="275" t="s">
        <v>364</v>
      </c>
      <c r="C45" s="271" t="e">
        <f>'2.CHI TIET'!#REF!</f>
        <v>#REF!</v>
      </c>
      <c r="D45" s="271" t="e">
        <f>'2.CHI TIET'!#REF!</f>
        <v>#REF!</v>
      </c>
      <c r="E45" s="271" t="e">
        <f>'2.CHI TIET'!#REF!</f>
        <v>#REF!</v>
      </c>
      <c r="F45" s="271" t="e">
        <f>'2.CHI TIET'!#REF!</f>
        <v>#REF!</v>
      </c>
      <c r="G45" s="271" t="e">
        <f>'2.CHI TIET'!#REF!</f>
        <v>#REF!</v>
      </c>
      <c r="H45" s="410" t="e">
        <f>'2.CHI TIET'!#REF!</f>
        <v>#REF!</v>
      </c>
      <c r="I45" s="408" t="e">
        <f>'2.CHI TIET'!#REF!</f>
        <v>#REF!</v>
      </c>
      <c r="J45" s="271" t="e">
        <f>'2.CHI TIET'!#REF!</f>
        <v>#REF!</v>
      </c>
      <c r="K45" s="271" t="e">
        <f>'2.CHI TIET'!#REF!</f>
        <v>#REF!</v>
      </c>
      <c r="L45" s="271" t="e">
        <f>'2.CHI TIET'!#REF!</f>
        <v>#REF!</v>
      </c>
      <c r="M45" s="250"/>
    </row>
    <row r="46" spans="1:14" ht="25.5" customHeight="1">
      <c r="A46" s="268">
        <v>10</v>
      </c>
      <c r="B46" s="378" t="s">
        <v>411</v>
      </c>
      <c r="C46" s="271" t="e">
        <f>'2.CHI TIET'!AO19</f>
        <v>#REF!</v>
      </c>
      <c r="D46" s="271" t="e">
        <f>'2.CHI TIET'!AQ19</f>
        <v>#REF!</v>
      </c>
      <c r="E46" s="271" t="e">
        <f>'2.CHI TIET'!AR19</f>
        <v>#REF!</v>
      </c>
      <c r="F46" s="271" t="e">
        <f>'2.CHI TIET'!AS19</f>
        <v>#REF!</v>
      </c>
      <c r="G46" s="271" t="e">
        <f>'2.CHI TIET'!AT19</f>
        <v>#REF!</v>
      </c>
      <c r="H46" s="410" t="e">
        <f>'2.CHI TIET'!AU19</f>
        <v>#REF!</v>
      </c>
      <c r="I46" s="408" t="e">
        <f>'2.CHI TIET'!AV19</f>
        <v>#REF!</v>
      </c>
      <c r="J46" s="271" t="e">
        <f>'2.CHI TIET'!AW19</f>
        <v>#REF!</v>
      </c>
      <c r="K46" s="271" t="e">
        <f>'2.CHI TIET'!AX19</f>
        <v>#REF!</v>
      </c>
      <c r="L46" s="271" t="e">
        <f>'2.CHI TIET'!AY19</f>
        <v>#REF!</v>
      </c>
      <c r="M46" s="250">
        <v>49</v>
      </c>
      <c r="N46" s="251">
        <v>50</v>
      </c>
    </row>
    <row r="47" spans="1:14" ht="25.5" hidden="1" customHeight="1">
      <c r="A47" s="268"/>
      <c r="B47" s="275" t="s">
        <v>439</v>
      </c>
      <c r="C47" s="271" t="e">
        <f>'2.CHI TIET'!AO50</f>
        <v>#REF!</v>
      </c>
      <c r="D47" s="271" t="e">
        <f>'2.CHI TIET'!AQ50</f>
        <v>#REF!</v>
      </c>
      <c r="E47" s="271" t="e">
        <f>'2.CHI TIET'!AR50</f>
        <v>#REF!</v>
      </c>
      <c r="F47" s="271" t="e">
        <f>'2.CHI TIET'!AS50</f>
        <v>#REF!</v>
      </c>
      <c r="G47" s="271" t="e">
        <f>'2.CHI TIET'!AT50</f>
        <v>#REF!</v>
      </c>
      <c r="H47" s="307" t="e">
        <f>'2.CHI TIET'!AU50</f>
        <v>#REF!</v>
      </c>
      <c r="I47" s="409" t="e">
        <f>'2.CHI TIET'!AV50</f>
        <v>#REF!</v>
      </c>
      <c r="J47" s="278" t="e">
        <f>'2.CHI TIET'!AW50</f>
        <v>#REF!</v>
      </c>
      <c r="K47" s="278" t="e">
        <f>'2.CHI TIET'!AX50</f>
        <v>#REF!</v>
      </c>
      <c r="L47" s="278" t="e">
        <f>'2.CHI TIET'!AY50</f>
        <v>#REF!</v>
      </c>
      <c r="M47" s="250"/>
    </row>
    <row r="48" spans="1:14" ht="25.5" hidden="1" customHeight="1">
      <c r="A48" s="268"/>
      <c r="B48" s="275" t="s">
        <v>337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410" t="e">
        <f>'2.CHI TIET'!#REF!</f>
        <v>#REF!</v>
      </c>
      <c r="I48" s="408" t="e">
        <f>'2.CHI TIET'!#REF!</f>
        <v>#REF!</v>
      </c>
      <c r="J48" s="271" t="e">
        <f>'2.CHI TIET'!#REF!</f>
        <v>#REF!</v>
      </c>
      <c r="K48" s="271" t="e">
        <f>'2.CHI TIET'!#REF!</f>
        <v>#REF!</v>
      </c>
      <c r="L48" s="271" t="e">
        <f>'2.CHI TIET'!#REF!</f>
        <v>#REF!</v>
      </c>
      <c r="M48" s="250"/>
    </row>
    <row r="49" spans="1:15" ht="25.5" customHeight="1">
      <c r="A49" s="268">
        <v>11</v>
      </c>
      <c r="B49" s="378" t="s">
        <v>413</v>
      </c>
      <c r="C49" s="271" t="e">
        <f>'2.CHI TIET'!AO27</f>
        <v>#REF!</v>
      </c>
      <c r="D49" s="271" t="e">
        <f>'2.CHI TIET'!AQ27</f>
        <v>#REF!</v>
      </c>
      <c r="E49" s="271" t="e">
        <f>'2.CHI TIET'!AR27</f>
        <v>#REF!</v>
      </c>
      <c r="F49" s="271" t="e">
        <f>'2.CHI TIET'!AS27</f>
        <v>#REF!</v>
      </c>
      <c r="G49" s="271" t="e">
        <f>'2.CHI TIET'!AT27</f>
        <v>#REF!</v>
      </c>
      <c r="H49" s="410" t="e">
        <f>'2.CHI TIET'!AU27</f>
        <v>#REF!</v>
      </c>
      <c r="I49" s="408" t="e">
        <f>'2.CHI TIET'!AV27</f>
        <v>#REF!</v>
      </c>
      <c r="J49" s="271" t="e">
        <f>'2.CHI TIET'!AW27</f>
        <v>#REF!</v>
      </c>
      <c r="K49" s="271" t="e">
        <f>'2.CHI TIET'!AX27</f>
        <v>#REF!</v>
      </c>
      <c r="L49" s="271" t="e">
        <f>'2.CHI TIET'!AY27</f>
        <v>#REF!</v>
      </c>
      <c r="M49" s="250">
        <v>7</v>
      </c>
      <c r="N49" s="251">
        <v>6</v>
      </c>
    </row>
    <row r="50" spans="1:15" ht="39" hidden="1" customHeight="1">
      <c r="A50" s="268"/>
      <c r="B50" s="275" t="s">
        <v>434</v>
      </c>
      <c r="C50" s="271" t="e">
        <f>'2.CHI TIET'!#REF!</f>
        <v>#REF!</v>
      </c>
      <c r="D50" s="271" t="e">
        <f>'2.CHI TIET'!#REF!</f>
        <v>#REF!</v>
      </c>
      <c r="E50" s="271" t="e">
        <f>'2.CHI TIET'!#REF!</f>
        <v>#REF!</v>
      </c>
      <c r="F50" s="271" t="e">
        <f>'2.CHI TIET'!#REF!</f>
        <v>#REF!</v>
      </c>
      <c r="G50" s="271" t="e">
        <f>'2.CHI TIET'!#REF!</f>
        <v>#REF!</v>
      </c>
      <c r="H50" s="410" t="e">
        <f>'2.CHI TIET'!#REF!</f>
        <v>#REF!</v>
      </c>
      <c r="I50" s="408" t="e">
        <f>'2.CHI TIET'!#REF!</f>
        <v>#REF!</v>
      </c>
      <c r="J50" s="271" t="e">
        <f>'2.CHI TIET'!#REF!</f>
        <v>#REF!</v>
      </c>
      <c r="K50" s="271" t="e">
        <f>'2.CHI TIET'!#REF!</f>
        <v>#REF!</v>
      </c>
      <c r="L50" s="271" t="e">
        <f>'2.CHI TIET'!#REF!</f>
        <v>#REF!</v>
      </c>
      <c r="M50" s="250"/>
    </row>
    <row r="51" spans="1:15" ht="25.5" hidden="1" customHeight="1">
      <c r="A51" s="268"/>
      <c r="B51" s="275" t="s">
        <v>339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410" t="e">
        <f>'2.CHI TIET'!#REF!</f>
        <v>#REF!</v>
      </c>
      <c r="I51" s="408" t="e">
        <f>'2.CHI TIET'!#REF!</f>
        <v>#REF!</v>
      </c>
      <c r="J51" s="271" t="e">
        <f>'2.CHI TIET'!#REF!</f>
        <v>#REF!</v>
      </c>
      <c r="K51" s="271" t="e">
        <f>'2.CHI TIET'!#REF!</f>
        <v>#REF!</v>
      </c>
      <c r="L51" s="271" t="e">
        <f>'2.CHI TIET'!#REF!</f>
        <v>#REF!</v>
      </c>
      <c r="M51" s="250"/>
    </row>
    <row r="52" spans="1:15" ht="25.5" hidden="1" customHeight="1">
      <c r="A52" s="268"/>
      <c r="B52" s="275" t="s">
        <v>378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410" t="e">
        <f>'2.CHI TIET'!#REF!</f>
        <v>#REF!</v>
      </c>
      <c r="I52" s="408" t="e">
        <f>'2.CHI TIET'!#REF!</f>
        <v>#REF!</v>
      </c>
      <c r="J52" s="271" t="e">
        <f>'2.CHI TIET'!#REF!</f>
        <v>#REF!</v>
      </c>
      <c r="K52" s="271" t="e">
        <f>'2.CHI TIET'!#REF!</f>
        <v>#REF!</v>
      </c>
      <c r="L52" s="271" t="e">
        <f>'2.CHI TIET'!#REF!</f>
        <v>#REF!</v>
      </c>
      <c r="M52" s="250"/>
    </row>
    <row r="53" spans="1:15" ht="25.5" customHeight="1">
      <c r="A53" s="268">
        <v>12</v>
      </c>
      <c r="B53" s="378" t="s">
        <v>412</v>
      </c>
      <c r="C53" s="271" t="e">
        <f>'2.CHI TIET'!AO20</f>
        <v>#REF!</v>
      </c>
      <c r="D53" s="271" t="e">
        <f>'2.CHI TIET'!AQ20</f>
        <v>#REF!</v>
      </c>
      <c r="E53" s="271" t="e">
        <f>'2.CHI TIET'!AR20</f>
        <v>#REF!</v>
      </c>
      <c r="F53" s="271" t="e">
        <f>'2.CHI TIET'!AS20</f>
        <v>#REF!</v>
      </c>
      <c r="G53" s="271" t="e">
        <f>'2.CHI TIET'!AT20</f>
        <v>#REF!</v>
      </c>
      <c r="H53" s="410" t="e">
        <f>'2.CHI TIET'!AU20</f>
        <v>#REF!</v>
      </c>
      <c r="I53" s="408" t="e">
        <f>'2.CHI TIET'!AV20</f>
        <v>#REF!</v>
      </c>
      <c r="J53" s="271" t="e">
        <f>'2.CHI TIET'!AW20</f>
        <v>#REF!</v>
      </c>
      <c r="K53" s="271" t="e">
        <f>'2.CHI TIET'!AX20</f>
        <v>#REF!</v>
      </c>
      <c r="L53" s="271" t="e">
        <f>'2.CHI TIET'!AY20</f>
        <v>#REF!</v>
      </c>
      <c r="M53" s="250">
        <v>20</v>
      </c>
      <c r="N53" s="251">
        <v>22</v>
      </c>
    </row>
    <row r="54" spans="1:15" ht="25.5" hidden="1" customHeight="1">
      <c r="A54" s="268"/>
      <c r="B54" s="275" t="s">
        <v>353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410" t="e">
        <f>'2.CHI TIET'!#REF!</f>
        <v>#REF!</v>
      </c>
      <c r="I54" s="408" t="e">
        <f>'2.CHI TIET'!#REF!</f>
        <v>#REF!</v>
      </c>
      <c r="J54" s="271" t="e">
        <f>'2.CHI TIET'!#REF!</f>
        <v>#REF!</v>
      </c>
      <c r="K54" s="271" t="e">
        <f>'2.CHI TIET'!#REF!</f>
        <v>#REF!</v>
      </c>
      <c r="L54" s="271" t="e">
        <f>'2.CHI TIET'!#REF!</f>
        <v>#REF!</v>
      </c>
      <c r="M54" s="250"/>
    </row>
    <row r="55" spans="1:15" ht="25.5" hidden="1" customHeight="1">
      <c r="A55" s="268"/>
      <c r="B55" s="275" t="s">
        <v>366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410" t="e">
        <f>'2.CHI TIET'!#REF!</f>
        <v>#REF!</v>
      </c>
      <c r="I55" s="408" t="e">
        <f>'2.CHI TIET'!#REF!</f>
        <v>#REF!</v>
      </c>
      <c r="J55" s="271" t="e">
        <f>'2.CHI TIET'!#REF!</f>
        <v>#REF!</v>
      </c>
      <c r="K55" s="271" t="e">
        <f>'2.CHI TIET'!#REF!</f>
        <v>#REF!</v>
      </c>
      <c r="L55" s="271" t="e">
        <f>'2.CHI TIET'!#REF!</f>
        <v>#REF!</v>
      </c>
      <c r="M55" s="250"/>
    </row>
    <row r="56" spans="1:15" ht="25.5" hidden="1" customHeight="1">
      <c r="A56" s="268"/>
      <c r="B56" s="275" t="s">
        <v>342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410" t="e">
        <f>'2.CHI TIET'!#REF!</f>
        <v>#REF!</v>
      </c>
      <c r="I56" s="408" t="e">
        <f>'2.CHI TIET'!#REF!</f>
        <v>#REF!</v>
      </c>
      <c r="J56" s="271" t="e">
        <f>'2.CHI TIET'!#REF!</f>
        <v>#REF!</v>
      </c>
      <c r="K56" s="271" t="e">
        <f>'2.CHI TIET'!#REF!</f>
        <v>#REF!</v>
      </c>
      <c r="L56" s="271" t="e">
        <f>'2.CHI TIET'!#REF!</f>
        <v>#REF!</v>
      </c>
      <c r="M56" s="250"/>
    </row>
    <row r="57" spans="1:15" ht="25.5" hidden="1" customHeight="1">
      <c r="A57" s="268"/>
      <c r="B57" s="275" t="s">
        <v>367</v>
      </c>
      <c r="C57" s="271" t="e">
        <f>'2.CHI TIET'!#REF!</f>
        <v>#REF!</v>
      </c>
      <c r="D57" s="271" t="e">
        <f>'2.CHI TIET'!#REF!</f>
        <v>#REF!</v>
      </c>
      <c r="E57" s="271" t="e">
        <f>'2.CHI TIET'!#REF!</f>
        <v>#REF!</v>
      </c>
      <c r="F57" s="271" t="e">
        <f>'2.CHI TIET'!#REF!</f>
        <v>#REF!</v>
      </c>
      <c r="G57" s="271" t="e">
        <f>'2.CHI TIET'!#REF!</f>
        <v>#REF!</v>
      </c>
      <c r="H57" s="410" t="e">
        <f>'2.CHI TIET'!#REF!</f>
        <v>#REF!</v>
      </c>
      <c r="I57" s="408" t="e">
        <f>'2.CHI TIET'!#REF!</f>
        <v>#REF!</v>
      </c>
      <c r="J57" s="271" t="e">
        <f>'2.CHI TIET'!#REF!</f>
        <v>#REF!</v>
      </c>
      <c r="K57" s="271" t="e">
        <f>'2.CHI TIET'!#REF!</f>
        <v>#REF!</v>
      </c>
      <c r="L57" s="271" t="e">
        <f>'2.CHI TIET'!#REF!</f>
        <v>#REF!</v>
      </c>
      <c r="M57" s="250"/>
    </row>
    <row r="58" spans="1:15" ht="25.5" hidden="1" customHeight="1">
      <c r="A58" s="268"/>
      <c r="B58" s="275" t="s">
        <v>344</v>
      </c>
      <c r="C58" s="271" t="e">
        <f>'2.CHI TIET'!#REF!</f>
        <v>#REF!</v>
      </c>
      <c r="D58" s="271" t="e">
        <f>'2.CHI TIET'!#REF!</f>
        <v>#REF!</v>
      </c>
      <c r="E58" s="271" t="e">
        <f>'2.CHI TIET'!#REF!</f>
        <v>#REF!</v>
      </c>
      <c r="F58" s="271" t="e">
        <f>'2.CHI TIET'!#REF!</f>
        <v>#REF!</v>
      </c>
      <c r="G58" s="271" t="e">
        <f>'2.CHI TIET'!#REF!</f>
        <v>#REF!</v>
      </c>
      <c r="H58" s="410" t="e">
        <f>'2.CHI TIET'!#REF!</f>
        <v>#REF!</v>
      </c>
      <c r="I58" s="408" t="e">
        <f>'2.CHI TIET'!#REF!</f>
        <v>#REF!</v>
      </c>
      <c r="J58" s="271" t="e">
        <f>'2.CHI TIET'!#REF!</f>
        <v>#REF!</v>
      </c>
      <c r="K58" s="271" t="e">
        <f>'2.CHI TIET'!#REF!</f>
        <v>#REF!</v>
      </c>
      <c r="L58" s="271" t="e">
        <f>'2.CHI TIET'!#REF!</f>
        <v>#REF!</v>
      </c>
      <c r="M58" s="250"/>
    </row>
    <row r="59" spans="1:15" ht="25.5" hidden="1" customHeight="1">
      <c r="A59" s="268"/>
      <c r="B59" s="275" t="s">
        <v>437</v>
      </c>
      <c r="C59" s="271" t="e">
        <f>'2.CHI TIET'!AO45</f>
        <v>#REF!</v>
      </c>
      <c r="D59" s="271" t="e">
        <f>'2.CHI TIET'!AQ45</f>
        <v>#REF!</v>
      </c>
      <c r="E59" s="271" t="e">
        <f>'2.CHI TIET'!AR45</f>
        <v>#REF!</v>
      </c>
      <c r="F59" s="271" t="e">
        <f>'2.CHI TIET'!AS45</f>
        <v>#REF!</v>
      </c>
      <c r="G59" s="271" t="e">
        <f>'2.CHI TIET'!AT45</f>
        <v>#REF!</v>
      </c>
      <c r="H59" s="410" t="e">
        <f>'2.CHI TIET'!AU45</f>
        <v>#REF!</v>
      </c>
      <c r="I59" s="408" t="e">
        <f>'2.CHI TIET'!AV45</f>
        <v>#REF!</v>
      </c>
      <c r="J59" s="271" t="e">
        <f>'2.CHI TIET'!AW45</f>
        <v>#REF!</v>
      </c>
      <c r="K59" s="271" t="e">
        <f>'2.CHI TIET'!AX45</f>
        <v>#REF!</v>
      </c>
      <c r="L59" s="271" t="e">
        <f>'2.CHI TIET'!AY45</f>
        <v>#REF!</v>
      </c>
      <c r="M59" s="250"/>
    </row>
    <row r="60" spans="1:15" ht="25.5" customHeight="1">
      <c r="A60" s="268">
        <v>13</v>
      </c>
      <c r="B60" s="378" t="s">
        <v>424</v>
      </c>
      <c r="C60" s="271" t="e">
        <f>'2.CHI TIET'!AO57</f>
        <v>#REF!</v>
      </c>
      <c r="D60" s="271" t="e">
        <f>'2.CHI TIET'!AQ57</f>
        <v>#REF!</v>
      </c>
      <c r="E60" s="271" t="e">
        <f>'2.CHI TIET'!AR57</f>
        <v>#REF!</v>
      </c>
      <c r="F60" s="271" t="e">
        <f>'2.CHI TIET'!AS57</f>
        <v>#REF!</v>
      </c>
      <c r="G60" s="271" t="e">
        <f>'2.CHI TIET'!AT57</f>
        <v>#REF!</v>
      </c>
      <c r="H60" s="410" t="e">
        <f>'2.CHI TIET'!AU57</f>
        <v>#REF!</v>
      </c>
      <c r="I60" s="408" t="e">
        <f>'2.CHI TIET'!AV57</f>
        <v>#REF!</v>
      </c>
      <c r="J60" s="271" t="e">
        <f>'2.CHI TIET'!AW57</f>
        <v>#REF!</v>
      </c>
      <c r="K60" s="271" t="e">
        <f>'2.CHI TIET'!AX57</f>
        <v>#REF!</v>
      </c>
      <c r="L60" s="271" t="e">
        <f>'2.CHI TIET'!AY57</f>
        <v>#REF!</v>
      </c>
      <c r="M60" s="250">
        <v>31</v>
      </c>
      <c r="N60" s="279">
        <v>39</v>
      </c>
      <c r="O60" s="279"/>
    </row>
    <row r="61" spans="1:15" ht="25.5" customHeight="1">
      <c r="A61" s="268">
        <v>14</v>
      </c>
      <c r="B61" s="378" t="s">
        <v>421</v>
      </c>
      <c r="C61" s="271" t="e">
        <f>'2.CHI TIET'!AO44</f>
        <v>#REF!</v>
      </c>
      <c r="D61" s="271" t="e">
        <f>'2.CHI TIET'!AQ44</f>
        <v>#REF!</v>
      </c>
      <c r="E61" s="271" t="e">
        <f>'2.CHI TIET'!AR44</f>
        <v>#REF!</v>
      </c>
      <c r="F61" s="271" t="e">
        <f>'2.CHI TIET'!AS44</f>
        <v>#REF!</v>
      </c>
      <c r="G61" s="271" t="e">
        <f>'2.CHI TIET'!AT44</f>
        <v>#REF!</v>
      </c>
      <c r="H61" s="410" t="e">
        <f>'2.CHI TIET'!AU44</f>
        <v>#REF!</v>
      </c>
      <c r="I61" s="408" t="e">
        <f>'2.CHI TIET'!AV44</f>
        <v>#REF!</v>
      </c>
      <c r="J61" s="271" t="e">
        <f>'2.CHI TIET'!AW44</f>
        <v>#REF!</v>
      </c>
      <c r="K61" s="271" t="e">
        <f>'2.CHI TIET'!AX44</f>
        <v>#REF!</v>
      </c>
      <c r="L61" s="271" t="e">
        <f>'2.CHI TIET'!AY44</f>
        <v>#REF!</v>
      </c>
      <c r="M61" s="250">
        <v>22</v>
      </c>
      <c r="N61" s="251">
        <v>22</v>
      </c>
    </row>
    <row r="62" spans="1:15" ht="25.5" hidden="1" customHeight="1">
      <c r="A62" s="268"/>
      <c r="B62" s="275" t="s">
        <v>340</v>
      </c>
      <c r="C62" s="271" t="e">
        <f>'2.CHI TIET'!#REF!</f>
        <v>#REF!</v>
      </c>
      <c r="D62" s="271" t="e">
        <f>'2.CHI TIET'!#REF!</f>
        <v>#REF!</v>
      </c>
      <c r="E62" s="271" t="e">
        <f>'2.CHI TIET'!#REF!</f>
        <v>#REF!</v>
      </c>
      <c r="F62" s="271" t="e">
        <f>'2.CHI TIET'!#REF!</f>
        <v>#REF!</v>
      </c>
      <c r="G62" s="271" t="e">
        <f>'2.CHI TIET'!#REF!</f>
        <v>#REF!</v>
      </c>
      <c r="H62" s="410" t="e">
        <f>'2.CHI TIET'!#REF!</f>
        <v>#REF!</v>
      </c>
      <c r="I62" s="408" t="e">
        <f>'2.CHI TIET'!#REF!</f>
        <v>#REF!</v>
      </c>
      <c r="J62" s="271" t="e">
        <f>'2.CHI TIET'!#REF!</f>
        <v>#REF!</v>
      </c>
      <c r="K62" s="271" t="e">
        <f>'2.CHI TIET'!#REF!</f>
        <v>#REF!</v>
      </c>
      <c r="L62" s="271" t="e">
        <f>'2.CHI TIET'!#REF!</f>
        <v>#REF!</v>
      </c>
      <c r="M62" s="250"/>
    </row>
    <row r="63" spans="1:15" ht="25.5" hidden="1" customHeight="1">
      <c r="A63" s="268"/>
      <c r="B63" s="275" t="s">
        <v>377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410" t="e">
        <f>'2.CHI TIET'!#REF!</f>
        <v>#REF!</v>
      </c>
      <c r="I63" s="408" t="e">
        <f>'2.CHI TIET'!#REF!</f>
        <v>#REF!</v>
      </c>
      <c r="J63" s="271" t="e">
        <f>'2.CHI TIET'!#REF!</f>
        <v>#REF!</v>
      </c>
      <c r="K63" s="271" t="e">
        <f>'2.CHI TIET'!#REF!</f>
        <v>#REF!</v>
      </c>
      <c r="L63" s="271" t="e">
        <f>'2.CHI TIET'!#REF!</f>
        <v>#REF!</v>
      </c>
      <c r="M63" s="250"/>
    </row>
    <row r="64" spans="1:15" ht="25.5" hidden="1" customHeight="1">
      <c r="A64" s="268"/>
      <c r="B64" s="276" t="s">
        <v>372</v>
      </c>
      <c r="C64" s="271" t="e">
        <f>'2.CHI TIET'!AO62</f>
        <v>#REF!</v>
      </c>
      <c r="D64" s="271" t="e">
        <f>'2.CHI TIET'!AQ62</f>
        <v>#REF!</v>
      </c>
      <c r="E64" s="271" t="e">
        <f>'2.CHI TIET'!AR62</f>
        <v>#REF!</v>
      </c>
      <c r="F64" s="271" t="e">
        <f>'2.CHI TIET'!AS62</f>
        <v>#REF!</v>
      </c>
      <c r="G64" s="271" t="e">
        <f>'2.CHI TIET'!AT62</f>
        <v>#REF!</v>
      </c>
      <c r="H64" s="410" t="e">
        <f>'2.CHI TIET'!AU62</f>
        <v>#REF!</v>
      </c>
      <c r="I64" s="408" t="e">
        <f>'2.CHI TIET'!AV62</f>
        <v>#REF!</v>
      </c>
      <c r="J64" s="271" t="e">
        <f>'2.CHI TIET'!AW62</f>
        <v>#REF!</v>
      </c>
      <c r="K64" s="271" t="e">
        <f>'2.CHI TIET'!AX62</f>
        <v>#REF!</v>
      </c>
      <c r="L64" s="271" t="e">
        <f>'2.CHI TIET'!AY62</f>
        <v>#REF!</v>
      </c>
      <c r="M64" s="250"/>
    </row>
    <row r="65" spans="1:17" ht="25.5" customHeight="1">
      <c r="A65" s="268">
        <v>15</v>
      </c>
      <c r="B65" s="378" t="s">
        <v>422</v>
      </c>
      <c r="C65" s="271" t="e">
        <f>'2.CHI TIET'!AO52</f>
        <v>#REF!</v>
      </c>
      <c r="D65" s="271" t="e">
        <f>'2.CHI TIET'!AQ52</f>
        <v>#REF!</v>
      </c>
      <c r="E65" s="271" t="e">
        <f>'2.CHI TIET'!AR52</f>
        <v>#REF!</v>
      </c>
      <c r="F65" s="271" t="e">
        <f>'2.CHI TIET'!AS52</f>
        <v>#REF!</v>
      </c>
      <c r="G65" s="271" t="e">
        <f>'2.CHI TIET'!AT52</f>
        <v>#REF!</v>
      </c>
      <c r="H65" s="410" t="e">
        <f>'2.CHI TIET'!AU52</f>
        <v>#REF!</v>
      </c>
      <c r="I65" s="408" t="e">
        <f>'2.CHI TIET'!AV52</f>
        <v>#REF!</v>
      </c>
      <c r="J65" s="271" t="e">
        <f>'2.CHI TIET'!AW52</f>
        <v>#REF!</v>
      </c>
      <c r="K65" s="271" t="e">
        <f>'2.CHI TIET'!AX52</f>
        <v>#REF!</v>
      </c>
      <c r="L65" s="271" t="e">
        <f>'2.CHI TIET'!AY52</f>
        <v>#REF!</v>
      </c>
      <c r="M65" s="250">
        <v>13</v>
      </c>
      <c r="N65" s="251">
        <v>19</v>
      </c>
    </row>
    <row r="66" spans="1:17" ht="25.5" hidden="1" customHeight="1">
      <c r="A66" s="268"/>
      <c r="B66" s="275" t="s">
        <v>375</v>
      </c>
      <c r="C66" s="271">
        <f>'2.CHI TIET'!AO73</f>
        <v>0</v>
      </c>
      <c r="D66" s="271">
        <f>'2.CHI TIET'!AQ73</f>
        <v>0</v>
      </c>
      <c r="E66" s="271">
        <f>'2.CHI TIET'!AR73</f>
        <v>0</v>
      </c>
      <c r="F66" s="271">
        <f>'2.CHI TIET'!AS73</f>
        <v>0</v>
      </c>
      <c r="G66" s="271">
        <f>'2.CHI TIET'!AT73</f>
        <v>0</v>
      </c>
      <c r="H66" s="410">
        <f>'2.CHI TIET'!AU73</f>
        <v>0</v>
      </c>
      <c r="I66" s="408">
        <f>'2.CHI TIET'!AV73</f>
        <v>0</v>
      </c>
      <c r="J66" s="271">
        <f>'2.CHI TIET'!AW73</f>
        <v>0</v>
      </c>
      <c r="K66" s="271">
        <f>'2.CHI TIET'!AX73</f>
        <v>0</v>
      </c>
      <c r="L66" s="271">
        <f>'2.CHI TIET'!AY73</f>
        <v>0</v>
      </c>
      <c r="M66" s="250"/>
    </row>
    <row r="67" spans="1:17" ht="25.5" hidden="1" customHeight="1">
      <c r="A67" s="268"/>
      <c r="B67" s="275" t="s">
        <v>347</v>
      </c>
      <c r="C67" s="271" t="e">
        <f>'2.CHI TIET'!#REF!</f>
        <v>#REF!</v>
      </c>
      <c r="D67" s="271" t="e">
        <f>'2.CHI TIET'!#REF!</f>
        <v>#REF!</v>
      </c>
      <c r="E67" s="271" t="e">
        <f>'2.CHI TIET'!#REF!</f>
        <v>#REF!</v>
      </c>
      <c r="F67" s="271" t="e">
        <f>'2.CHI TIET'!#REF!</f>
        <v>#REF!</v>
      </c>
      <c r="G67" s="271" t="e">
        <f>'2.CHI TIET'!#REF!</f>
        <v>#REF!</v>
      </c>
      <c r="H67" s="410" t="e">
        <f>'2.CHI TIET'!#REF!</f>
        <v>#REF!</v>
      </c>
      <c r="I67" s="408" t="e">
        <f>'2.CHI TIET'!#REF!</f>
        <v>#REF!</v>
      </c>
      <c r="J67" s="271" t="e">
        <f>'2.CHI TIET'!#REF!</f>
        <v>#REF!</v>
      </c>
      <c r="K67" s="271" t="e">
        <f>'2.CHI TIET'!#REF!</f>
        <v>#REF!</v>
      </c>
      <c r="L67" s="271" t="e">
        <f>'2.CHI TIET'!#REF!</f>
        <v>#REF!</v>
      </c>
      <c r="M67" s="250"/>
    </row>
    <row r="68" spans="1:17" ht="25.5" hidden="1" customHeight="1">
      <c r="A68" s="268"/>
      <c r="B68" s="276" t="s">
        <v>457</v>
      </c>
      <c r="C68" s="271" t="e">
        <f>'2.CHI TIET'!AO66</f>
        <v>#REF!</v>
      </c>
      <c r="D68" s="271" t="e">
        <f>'2.CHI TIET'!AQ66</f>
        <v>#REF!</v>
      </c>
      <c r="E68" s="271" t="e">
        <f>'2.CHI TIET'!AR66</f>
        <v>#REF!</v>
      </c>
      <c r="F68" s="271" t="e">
        <f>'2.CHI TIET'!AS66</f>
        <v>#REF!</v>
      </c>
      <c r="G68" s="271" t="e">
        <f>'2.CHI TIET'!AT66</f>
        <v>#REF!</v>
      </c>
      <c r="H68" s="410" t="e">
        <f>'2.CHI TIET'!AU66</f>
        <v>#REF!</v>
      </c>
      <c r="I68" s="408" t="e">
        <f>'2.CHI TIET'!AV66</f>
        <v>#REF!</v>
      </c>
      <c r="J68" s="271" t="e">
        <f>'2.CHI TIET'!AW66</f>
        <v>#REF!</v>
      </c>
      <c r="K68" s="271" t="e">
        <f>'2.CHI TIET'!AX66</f>
        <v>#REF!</v>
      </c>
      <c r="L68" s="271" t="e">
        <f>'2.CHI TIET'!AY66</f>
        <v>#REF!</v>
      </c>
      <c r="M68" s="250"/>
    </row>
    <row r="69" spans="1:17" ht="25.5" hidden="1" customHeight="1">
      <c r="A69" s="268"/>
      <c r="B69" s="275" t="s">
        <v>368</v>
      </c>
      <c r="C69" s="271" t="e">
        <f>'2.CHI TIET'!AO53</f>
        <v>#REF!</v>
      </c>
      <c r="D69" s="271" t="e">
        <f>'2.CHI TIET'!AQ53</f>
        <v>#REF!</v>
      </c>
      <c r="E69" s="271" t="e">
        <f>'2.CHI TIET'!AR53</f>
        <v>#REF!</v>
      </c>
      <c r="F69" s="271" t="e">
        <f>'2.CHI TIET'!AS53</f>
        <v>#REF!</v>
      </c>
      <c r="G69" s="271" t="e">
        <f>'2.CHI TIET'!AT53</f>
        <v>#REF!</v>
      </c>
      <c r="H69" s="410" t="e">
        <f>'2.CHI TIET'!AU53</f>
        <v>#REF!</v>
      </c>
      <c r="I69" s="408" t="e">
        <f>'2.CHI TIET'!AV53</f>
        <v>#REF!</v>
      </c>
      <c r="J69" s="271" t="e">
        <f>'2.CHI TIET'!AW53</f>
        <v>#REF!</v>
      </c>
      <c r="K69" s="271" t="e">
        <f>'2.CHI TIET'!AX53</f>
        <v>#REF!</v>
      </c>
      <c r="L69" s="271" t="e">
        <f>'2.CHI TIET'!AY53</f>
        <v>#REF!</v>
      </c>
      <c r="M69" s="250"/>
    </row>
    <row r="70" spans="1:17" ht="25.5" hidden="1" customHeight="1">
      <c r="A70" s="268"/>
      <c r="B70" s="275" t="s">
        <v>371</v>
      </c>
      <c r="C70" s="271" t="e">
        <f>'2.CHI TIET'!AO60</f>
        <v>#REF!</v>
      </c>
      <c r="D70" s="271" t="e">
        <f>'2.CHI TIET'!AQ60</f>
        <v>#REF!</v>
      </c>
      <c r="E70" s="271" t="e">
        <f>'2.CHI TIET'!AR60</f>
        <v>#REF!</v>
      </c>
      <c r="F70" s="271" t="e">
        <f>'2.CHI TIET'!AS60</f>
        <v>#REF!</v>
      </c>
      <c r="G70" s="271" t="e">
        <f>'2.CHI TIET'!AT60</f>
        <v>#REF!</v>
      </c>
      <c r="H70" s="410" t="e">
        <f>'2.CHI TIET'!AU60</f>
        <v>#REF!</v>
      </c>
      <c r="I70" s="408" t="e">
        <f>'2.CHI TIET'!AV60</f>
        <v>#REF!</v>
      </c>
      <c r="J70" s="271" t="e">
        <f>'2.CHI TIET'!AW60</f>
        <v>#REF!</v>
      </c>
      <c r="K70" s="271" t="e">
        <f>'2.CHI TIET'!AX60</f>
        <v>#REF!</v>
      </c>
      <c r="L70" s="271" t="e">
        <f>'2.CHI TIET'!AY60</f>
        <v>#REF!</v>
      </c>
      <c r="M70" s="250"/>
    </row>
    <row r="71" spans="1:17" ht="25.5" hidden="1" customHeight="1">
      <c r="A71" s="268"/>
      <c r="B71" s="275" t="s">
        <v>440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410" t="e">
        <f>'2.CHI TIET'!#REF!</f>
        <v>#REF!</v>
      </c>
      <c r="I71" s="408" t="e">
        <f>'2.CHI TIET'!#REF!</f>
        <v>#REF!</v>
      </c>
      <c r="J71" s="271" t="e">
        <f>'2.CHI TIET'!#REF!</f>
        <v>#REF!</v>
      </c>
      <c r="K71" s="271" t="e">
        <f>'2.CHI TIET'!#REF!</f>
        <v>#REF!</v>
      </c>
      <c r="L71" s="271" t="e">
        <f>'2.CHI TIET'!#REF!</f>
        <v>#REF!</v>
      </c>
      <c r="M71" s="250"/>
    </row>
    <row r="72" spans="1:17" ht="25.5" hidden="1" customHeight="1">
      <c r="A72" s="268"/>
      <c r="B72" s="275" t="s">
        <v>438</v>
      </c>
      <c r="C72" s="271" t="e">
        <f>'2.CHI TIET'!AO48</f>
        <v>#REF!</v>
      </c>
      <c r="D72" s="271" t="e">
        <f>'2.CHI TIET'!AQ48</f>
        <v>#REF!</v>
      </c>
      <c r="E72" s="271" t="e">
        <f>'2.CHI TIET'!AR48</f>
        <v>#REF!</v>
      </c>
      <c r="F72" s="271" t="e">
        <f>'2.CHI TIET'!AS48</f>
        <v>#REF!</v>
      </c>
      <c r="G72" s="271" t="e">
        <f>'2.CHI TIET'!AT48</f>
        <v>#REF!</v>
      </c>
      <c r="H72" s="410" t="e">
        <f>'2.CHI TIET'!AU48</f>
        <v>#REF!</v>
      </c>
      <c r="I72" s="408" t="e">
        <f>'2.CHI TIET'!AV48</f>
        <v>#REF!</v>
      </c>
      <c r="J72" s="271" t="e">
        <f>'2.CHI TIET'!AW48</f>
        <v>#REF!</v>
      </c>
      <c r="K72" s="271" t="e">
        <f>'2.CHI TIET'!AX48</f>
        <v>#REF!</v>
      </c>
      <c r="L72" s="271" t="e">
        <f>'2.CHI TIET'!AY48</f>
        <v>#REF!</v>
      </c>
      <c r="M72" s="250"/>
    </row>
    <row r="73" spans="1:17" ht="25.5" hidden="1" customHeight="1">
      <c r="A73" s="268"/>
      <c r="B73" s="275" t="s">
        <v>369</v>
      </c>
      <c r="C73" s="271" t="e">
        <f>'2.CHI TIET'!AO55</f>
        <v>#REF!</v>
      </c>
      <c r="D73" s="271" t="e">
        <f>'2.CHI TIET'!AQ55</f>
        <v>#REF!</v>
      </c>
      <c r="E73" s="271" t="e">
        <f>'2.CHI TIET'!AR55</f>
        <v>#REF!</v>
      </c>
      <c r="F73" s="271" t="e">
        <f>'2.CHI TIET'!AS55</f>
        <v>#REF!</v>
      </c>
      <c r="G73" s="271" t="e">
        <f>'2.CHI TIET'!AT55</f>
        <v>#REF!</v>
      </c>
      <c r="H73" s="410" t="e">
        <f>'2.CHI TIET'!AU55</f>
        <v>#REF!</v>
      </c>
      <c r="I73" s="408" t="e">
        <f>'2.CHI TIET'!AV55</f>
        <v>#REF!</v>
      </c>
      <c r="J73" s="271" t="e">
        <f>'2.CHI TIET'!AW55</f>
        <v>#REF!</v>
      </c>
      <c r="K73" s="271" t="e">
        <f>'2.CHI TIET'!AX55</f>
        <v>#REF!</v>
      </c>
      <c r="L73" s="271" t="e">
        <f>'2.CHI TIET'!AY55</f>
        <v>#REF!</v>
      </c>
      <c r="M73" s="250"/>
    </row>
    <row r="74" spans="1:17" ht="25.5" hidden="1" customHeight="1">
      <c r="A74" s="268"/>
      <c r="B74" s="275" t="s">
        <v>441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410" t="e">
        <f>'2.CHI TIET'!#REF!</f>
        <v>#REF!</v>
      </c>
      <c r="I74" s="408" t="e">
        <f>'2.CHI TIET'!#REF!</f>
        <v>#REF!</v>
      </c>
      <c r="J74" s="271" t="e">
        <f>'2.CHI TIET'!#REF!</f>
        <v>#REF!</v>
      </c>
      <c r="K74" s="271" t="e">
        <f>'2.CHI TIET'!#REF!</f>
        <v>#REF!</v>
      </c>
      <c r="L74" s="271" t="e">
        <f>'2.CHI TIET'!#REF!</f>
        <v>#REF!</v>
      </c>
      <c r="M74" s="250"/>
    </row>
    <row r="75" spans="1:17" ht="25.5" hidden="1" customHeight="1">
      <c r="A75" s="268"/>
      <c r="B75" s="275" t="s">
        <v>456</v>
      </c>
      <c r="C75" s="271" t="e">
        <f>'2.CHI TIET'!AO58</f>
        <v>#REF!</v>
      </c>
      <c r="D75" s="271" t="e">
        <f>'2.CHI TIET'!AQ58</f>
        <v>#REF!</v>
      </c>
      <c r="E75" s="271" t="e">
        <f>'2.CHI TIET'!AR58</f>
        <v>#REF!</v>
      </c>
      <c r="F75" s="271" t="e">
        <f>'2.CHI TIET'!AS58</f>
        <v>#REF!</v>
      </c>
      <c r="G75" s="271" t="e">
        <f>'2.CHI TIET'!AT58</f>
        <v>#REF!</v>
      </c>
      <c r="H75" s="410" t="e">
        <f>'2.CHI TIET'!AU58</f>
        <v>#REF!</v>
      </c>
      <c r="I75" s="408" t="e">
        <f>'2.CHI TIET'!AV58</f>
        <v>#REF!</v>
      </c>
      <c r="J75" s="271" t="e">
        <f>'2.CHI TIET'!AW58</f>
        <v>#REF!</v>
      </c>
      <c r="K75" s="271" t="e">
        <f>'2.CHI TIET'!AX58</f>
        <v>#REF!</v>
      </c>
      <c r="L75" s="271" t="e">
        <f>'2.CHI TIET'!AY58</f>
        <v>#REF!</v>
      </c>
      <c r="M75" s="250"/>
    </row>
    <row r="76" spans="1:17" ht="25.5" customHeight="1">
      <c r="A76" s="268">
        <v>16</v>
      </c>
      <c r="B76" s="378" t="s">
        <v>423</v>
      </c>
      <c r="C76" s="271" t="e">
        <f>'2.CHI TIET'!AO56</f>
        <v>#REF!</v>
      </c>
      <c r="D76" s="271" t="e">
        <f>'2.CHI TIET'!AQ56</f>
        <v>#REF!</v>
      </c>
      <c r="E76" s="271" t="e">
        <f>'2.CHI TIET'!AR56</f>
        <v>#REF!</v>
      </c>
      <c r="F76" s="271" t="e">
        <f>'2.CHI TIET'!AS56</f>
        <v>#REF!</v>
      </c>
      <c r="G76" s="271" t="e">
        <f>'2.CHI TIET'!AT56</f>
        <v>#REF!</v>
      </c>
      <c r="H76" s="307" t="e">
        <f>'2.CHI TIET'!AU56</f>
        <v>#REF!</v>
      </c>
      <c r="I76" s="409" t="e">
        <f>'2.CHI TIET'!AV56</f>
        <v>#REF!</v>
      </c>
      <c r="J76" s="278" t="e">
        <f>'2.CHI TIET'!AW56</f>
        <v>#REF!</v>
      </c>
      <c r="K76" s="278" t="e">
        <f>'2.CHI TIET'!AX56</f>
        <v>#REF!</v>
      </c>
      <c r="L76" s="278" t="e">
        <f>'2.CHI TIET'!AY56</f>
        <v>#REF!</v>
      </c>
      <c r="M76" s="250">
        <v>11</v>
      </c>
      <c r="N76" s="279">
        <v>26</v>
      </c>
      <c r="O76" s="279"/>
      <c r="P76" s="279"/>
      <c r="Q76" s="279"/>
    </row>
    <row r="77" spans="1:17" ht="25.5" hidden="1" customHeight="1">
      <c r="A77" s="268"/>
      <c r="B77" s="276" t="s">
        <v>345</v>
      </c>
      <c r="C77" s="271" t="e">
        <f>'2.CHI TIET'!AO22</f>
        <v>#REF!</v>
      </c>
      <c r="D77" s="271" t="e">
        <f>'2.CHI TIET'!AQ22</f>
        <v>#REF!</v>
      </c>
      <c r="E77" s="271" t="e">
        <f>'2.CHI TIET'!AR22</f>
        <v>#REF!</v>
      </c>
      <c r="F77" s="271" t="e">
        <f>'2.CHI TIET'!AS22</f>
        <v>#REF!</v>
      </c>
      <c r="G77" s="271" t="e">
        <f>'2.CHI TIET'!AT22</f>
        <v>#REF!</v>
      </c>
      <c r="H77" s="410" t="e">
        <f>'2.CHI TIET'!AU22</f>
        <v>#REF!</v>
      </c>
      <c r="I77" s="408" t="e">
        <f>'2.CHI TIET'!AV22</f>
        <v>#REF!</v>
      </c>
      <c r="J77" s="271" t="e">
        <f>'2.CHI TIET'!AW22</f>
        <v>#REF!</v>
      </c>
      <c r="K77" s="271" t="e">
        <f>'2.CHI TIET'!AX22</f>
        <v>#REF!</v>
      </c>
      <c r="L77" s="271" t="e">
        <f>'2.CHI TIET'!AY22</f>
        <v>#REF!</v>
      </c>
      <c r="M77" s="250"/>
    </row>
    <row r="78" spans="1:17" ht="25.5" hidden="1" customHeight="1">
      <c r="A78" s="280"/>
      <c r="B78" s="275" t="s">
        <v>449</v>
      </c>
      <c r="C78" s="271" t="e">
        <f>'2.CHI TIET'!#REF!</f>
        <v>#REF!</v>
      </c>
      <c r="D78" s="271" t="e">
        <f>'2.CHI TIET'!#REF!</f>
        <v>#REF!</v>
      </c>
      <c r="E78" s="271" t="e">
        <f>'2.CHI TIET'!#REF!</f>
        <v>#REF!</v>
      </c>
      <c r="F78" s="271" t="e">
        <f>'2.CHI TIET'!#REF!</f>
        <v>#REF!</v>
      </c>
      <c r="G78" s="271" t="e">
        <f>'2.CHI TIET'!#REF!</f>
        <v>#REF!</v>
      </c>
      <c r="H78" s="307" t="e">
        <f>'2.CHI TIET'!#REF!</f>
        <v>#REF!</v>
      </c>
      <c r="I78" s="409" t="e">
        <f>'2.CHI TIET'!#REF!</f>
        <v>#REF!</v>
      </c>
      <c r="J78" s="278" t="e">
        <f>'2.CHI TIET'!#REF!</f>
        <v>#REF!</v>
      </c>
      <c r="K78" s="278" t="e">
        <f>'2.CHI TIET'!#REF!</f>
        <v>#REF!</v>
      </c>
      <c r="L78" s="278" t="e">
        <f>'2.CHI TIET'!#REF!</f>
        <v>#REF!</v>
      </c>
      <c r="M78" s="283"/>
      <c r="N78" s="284"/>
      <c r="O78" s="284"/>
      <c r="P78" s="284"/>
      <c r="Q78" s="284"/>
    </row>
    <row r="79" spans="1:17" s="284" customFormat="1" ht="25.5" hidden="1" customHeight="1">
      <c r="A79" s="268"/>
      <c r="B79" s="275" t="s">
        <v>373</v>
      </c>
      <c r="C79" s="271" t="e">
        <f>'2.CHI TIET'!AO65</f>
        <v>#REF!</v>
      </c>
      <c r="D79" s="271" t="e">
        <f>'2.CHI TIET'!AQ65</f>
        <v>#REF!</v>
      </c>
      <c r="E79" s="271" t="e">
        <f>'2.CHI TIET'!AR65</f>
        <v>#REF!</v>
      </c>
      <c r="F79" s="271" t="e">
        <f>'2.CHI TIET'!AS65</f>
        <v>#REF!</v>
      </c>
      <c r="G79" s="271" t="e">
        <f>'2.CHI TIET'!AT65</f>
        <v>#REF!</v>
      </c>
      <c r="H79" s="307" t="e">
        <f>'2.CHI TIET'!AU65</f>
        <v>#REF!</v>
      </c>
      <c r="I79" s="409" t="e">
        <f>'2.CHI TIET'!AV65</f>
        <v>#REF!</v>
      </c>
      <c r="J79" s="278" t="e">
        <f>'2.CHI TIET'!AW65</f>
        <v>#REF!</v>
      </c>
      <c r="K79" s="278" t="e">
        <f>'2.CHI TIET'!AX65</f>
        <v>#REF!</v>
      </c>
      <c r="L79" s="278" t="e">
        <f>'2.CHI TIET'!AY65</f>
        <v>#REF!</v>
      </c>
      <c r="M79" s="250"/>
      <c r="N79" s="251"/>
      <c r="O79" s="251"/>
      <c r="P79" s="251"/>
      <c r="Q79" s="251"/>
    </row>
    <row r="80" spans="1:17" s="284" customFormat="1" ht="25.5" hidden="1" customHeight="1">
      <c r="A80" s="280"/>
      <c r="B80" s="275" t="s">
        <v>455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410" t="e">
        <f>'2.CHI TIET'!#REF!</f>
        <v>#REF!</v>
      </c>
      <c r="I80" s="408" t="e">
        <f>'2.CHI TIET'!#REF!</f>
        <v>#REF!</v>
      </c>
      <c r="J80" s="271" t="e">
        <f>'2.CHI TIET'!#REF!</f>
        <v>#REF!</v>
      </c>
      <c r="K80" s="271" t="e">
        <f>'2.CHI TIET'!#REF!</f>
        <v>#REF!</v>
      </c>
      <c r="L80" s="271" t="e">
        <f>'2.CHI TIET'!#REF!</f>
        <v>#REF!</v>
      </c>
      <c r="M80" s="283"/>
    </row>
    <row r="81" spans="1:17" s="284" customFormat="1" ht="25.5" hidden="1" customHeight="1">
      <c r="A81" s="268"/>
      <c r="B81" s="275" t="s">
        <v>355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410" t="e">
        <f>'2.CHI TIET'!#REF!</f>
        <v>#REF!</v>
      </c>
      <c r="I81" s="408" t="e">
        <f>'2.CHI TIET'!#REF!</f>
        <v>#REF!</v>
      </c>
      <c r="J81" s="271" t="e">
        <f>'2.CHI TIET'!#REF!</f>
        <v>#REF!</v>
      </c>
      <c r="K81" s="271" t="e">
        <f>'2.CHI TIET'!#REF!</f>
        <v>#REF!</v>
      </c>
      <c r="L81" s="271" t="e">
        <f>'2.CHI TIET'!#REF!</f>
        <v>#REF!</v>
      </c>
      <c r="M81" s="250"/>
      <c r="N81" s="251"/>
      <c r="O81" s="251"/>
      <c r="P81" s="251"/>
      <c r="Q81" s="251"/>
    </row>
    <row r="82" spans="1:17" s="284" customFormat="1" ht="25.5" customHeight="1">
      <c r="A82" s="268">
        <v>17</v>
      </c>
      <c r="B82" s="378" t="s">
        <v>416</v>
      </c>
      <c r="C82" s="271" t="e">
        <f>'2.CHI TIET'!AO38</f>
        <v>#REF!</v>
      </c>
      <c r="D82" s="271" t="e">
        <f>'2.CHI TIET'!AQ38</f>
        <v>#REF!</v>
      </c>
      <c r="E82" s="271" t="e">
        <f>'2.CHI TIET'!AR38</f>
        <v>#REF!</v>
      </c>
      <c r="F82" s="271" t="e">
        <f>'2.CHI TIET'!AS38</f>
        <v>#REF!</v>
      </c>
      <c r="G82" s="271" t="e">
        <f>'2.CHI TIET'!AT38</f>
        <v>#REF!</v>
      </c>
      <c r="H82" s="307" t="e">
        <f>'2.CHI TIET'!AU38</f>
        <v>#REF!</v>
      </c>
      <c r="I82" s="409" t="e">
        <f>'2.CHI TIET'!AV38</f>
        <v>#REF!</v>
      </c>
      <c r="J82" s="278" t="e">
        <f>'2.CHI TIET'!AW38</f>
        <v>#REF!</v>
      </c>
      <c r="K82" s="278" t="e">
        <f>'2.CHI TIET'!AX38</f>
        <v>#REF!</v>
      </c>
      <c r="L82" s="278" t="e">
        <f>'2.CHI TIET'!AY38</f>
        <v>#REF!</v>
      </c>
      <c r="M82" s="250">
        <v>18</v>
      </c>
      <c r="N82" s="251">
        <v>15</v>
      </c>
      <c r="O82" s="251"/>
      <c r="P82" s="251"/>
      <c r="Q82" s="251"/>
    </row>
    <row r="83" spans="1:17" s="284" customFormat="1" ht="25.5" hidden="1" customHeight="1">
      <c r="A83" s="268"/>
      <c r="B83" s="275" t="s">
        <v>354</v>
      </c>
      <c r="C83" s="271" t="e">
        <f>'2.CHI TIET'!#REF!</f>
        <v>#REF!</v>
      </c>
      <c r="D83" s="271" t="e">
        <f>'2.CHI TIET'!#REF!</f>
        <v>#REF!</v>
      </c>
      <c r="E83" s="271" t="e">
        <f>'2.CHI TIET'!#REF!</f>
        <v>#REF!</v>
      </c>
      <c r="F83" s="271" t="e">
        <f>'2.CHI TIET'!#REF!</f>
        <v>#REF!</v>
      </c>
      <c r="G83" s="271" t="e">
        <f>'2.CHI TIET'!#REF!</f>
        <v>#REF!</v>
      </c>
      <c r="H83" s="307" t="e">
        <f>'2.CHI TIET'!#REF!</f>
        <v>#REF!</v>
      </c>
      <c r="I83" s="409" t="e">
        <f>'2.CHI TIET'!#REF!</f>
        <v>#REF!</v>
      </c>
      <c r="J83" s="278" t="e">
        <f>'2.CHI TIET'!#REF!</f>
        <v>#REF!</v>
      </c>
      <c r="K83" s="278" t="e">
        <f>'2.CHI TIET'!#REF!</f>
        <v>#REF!</v>
      </c>
      <c r="L83" s="278" t="e">
        <f>'2.CHI TIET'!#REF!</f>
        <v>#REF!</v>
      </c>
      <c r="M83" s="250"/>
      <c r="N83" s="251"/>
      <c r="O83" s="251"/>
      <c r="P83" s="251"/>
      <c r="Q83" s="251"/>
    </row>
    <row r="84" spans="1:17" s="284" customFormat="1" ht="25.5" hidden="1" customHeight="1">
      <c r="A84" s="268"/>
      <c r="B84" s="275" t="s">
        <v>365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409" t="e">
        <f>'2.CHI TIET'!#REF!</f>
        <v>#REF!</v>
      </c>
      <c r="J84" s="278" t="e">
        <f>'2.CHI TIET'!#REF!</f>
        <v>#REF!</v>
      </c>
      <c r="K84" s="278" t="e">
        <f>'2.CHI TIET'!#REF!</f>
        <v>#REF!</v>
      </c>
      <c r="L84" s="278" t="e">
        <f>'2.CHI TIET'!#REF!</f>
        <v>#REF!</v>
      </c>
      <c r="M84" s="250"/>
      <c r="N84" s="251"/>
      <c r="O84" s="251"/>
      <c r="P84" s="251"/>
      <c r="Q84" s="251"/>
    </row>
    <row r="85" spans="1:17" s="284" customFormat="1" ht="25.5" hidden="1" customHeight="1">
      <c r="A85" s="268"/>
      <c r="B85" s="275" t="s">
        <v>442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307" t="e">
        <f>'2.CHI TIET'!#REF!</f>
        <v>#REF!</v>
      </c>
      <c r="I85" s="409" t="e">
        <f>'2.CHI TIET'!#REF!</f>
        <v>#REF!</v>
      </c>
      <c r="J85" s="278" t="e">
        <f>'2.CHI TIET'!#REF!</f>
        <v>#REF!</v>
      </c>
      <c r="K85" s="278" t="e">
        <f>'2.CHI TIET'!#REF!</f>
        <v>#REF!</v>
      </c>
      <c r="L85" s="278" t="e">
        <f>'2.CHI TIET'!#REF!</f>
        <v>#REF!</v>
      </c>
      <c r="M85" s="250"/>
      <c r="N85" s="251"/>
      <c r="O85" s="251"/>
      <c r="P85" s="251"/>
      <c r="Q85" s="251"/>
    </row>
    <row r="86" spans="1:17" s="284" customFormat="1" ht="25.5" hidden="1" customHeight="1">
      <c r="A86" s="268"/>
      <c r="B86" s="275" t="s">
        <v>443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410" t="e">
        <f>'2.CHI TIET'!#REF!</f>
        <v>#REF!</v>
      </c>
      <c r="I86" s="408" t="e">
        <f>'2.CHI TIET'!#REF!</f>
        <v>#REF!</v>
      </c>
      <c r="J86" s="271" t="e">
        <f>'2.CHI TIET'!#REF!</f>
        <v>#REF!</v>
      </c>
      <c r="K86" s="271" t="e">
        <f>'2.CHI TIET'!#REF!</f>
        <v>#REF!</v>
      </c>
      <c r="L86" s="271" t="e">
        <f>'2.CHI TIET'!#REF!</f>
        <v>#REF!</v>
      </c>
      <c r="M86" s="250"/>
      <c r="N86" s="251"/>
      <c r="O86" s="251"/>
      <c r="P86" s="251"/>
      <c r="Q86" s="251"/>
    </row>
    <row r="87" spans="1:17" s="284" customFormat="1" ht="25.5" hidden="1" customHeight="1">
      <c r="A87" s="268"/>
      <c r="B87" s="275" t="s">
        <v>370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410" t="e">
        <f>'2.CHI TIET'!#REF!</f>
        <v>#REF!</v>
      </c>
      <c r="I87" s="408" t="e">
        <f>'2.CHI TIET'!#REF!</f>
        <v>#REF!</v>
      </c>
      <c r="J87" s="271" t="e">
        <f>'2.CHI TIET'!#REF!</f>
        <v>#REF!</v>
      </c>
      <c r="K87" s="271" t="e">
        <f>'2.CHI TIET'!#REF!</f>
        <v>#REF!</v>
      </c>
      <c r="L87" s="271" t="e">
        <f>'2.CHI TIET'!#REF!</f>
        <v>#REF!</v>
      </c>
      <c r="M87" s="250"/>
      <c r="N87" s="251"/>
      <c r="O87" s="251"/>
      <c r="P87" s="251"/>
      <c r="Q87" s="251"/>
    </row>
    <row r="88" spans="1:17" s="284" customFormat="1" ht="25.5" hidden="1" customHeight="1">
      <c r="A88" s="268"/>
      <c r="B88" s="275" t="s">
        <v>444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410" t="e">
        <f>'2.CHI TIET'!#REF!</f>
        <v>#REF!</v>
      </c>
      <c r="I88" s="408" t="e">
        <f>'2.CHI TIET'!#REF!</f>
        <v>#REF!</v>
      </c>
      <c r="J88" s="271" t="e">
        <f>'2.CHI TIET'!#REF!</f>
        <v>#REF!</v>
      </c>
      <c r="K88" s="271" t="e">
        <f>'2.CHI TIET'!#REF!</f>
        <v>#REF!</v>
      </c>
      <c r="L88" s="271" t="e">
        <f>'2.CHI TIET'!#REF!</f>
        <v>#REF!</v>
      </c>
      <c r="M88" s="250"/>
      <c r="N88" s="251"/>
      <c r="O88" s="251"/>
      <c r="P88" s="251"/>
      <c r="Q88" s="251"/>
    </row>
    <row r="89" spans="1:17" s="284" customFormat="1" ht="25.5" hidden="1" customHeight="1">
      <c r="A89" s="268"/>
      <c r="B89" s="275" t="s">
        <v>446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410" t="e">
        <f>'2.CHI TIET'!#REF!</f>
        <v>#REF!</v>
      </c>
      <c r="I89" s="408" t="e">
        <f>'2.CHI TIET'!#REF!</f>
        <v>#REF!</v>
      </c>
      <c r="J89" s="271" t="e">
        <f>'2.CHI TIET'!#REF!</f>
        <v>#REF!</v>
      </c>
      <c r="K89" s="271" t="e">
        <f>'2.CHI TIET'!#REF!</f>
        <v>#REF!</v>
      </c>
      <c r="L89" s="271" t="e">
        <f>'2.CHI TIET'!#REF!</f>
        <v>#REF!</v>
      </c>
      <c r="M89" s="250"/>
      <c r="N89" s="251"/>
      <c r="O89" s="251"/>
      <c r="P89" s="251"/>
      <c r="Q89" s="251"/>
    </row>
    <row r="90" spans="1:17" ht="25.5" hidden="1" customHeight="1">
      <c r="A90" s="280"/>
      <c r="B90" s="275" t="s">
        <v>450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410" t="e">
        <f>'2.CHI TIET'!#REF!</f>
        <v>#REF!</v>
      </c>
      <c r="I90" s="408" t="e">
        <f>'2.CHI TIET'!#REF!</f>
        <v>#REF!</v>
      </c>
      <c r="J90" s="271" t="e">
        <f>'2.CHI TIET'!#REF!</f>
        <v>#REF!</v>
      </c>
      <c r="K90" s="271" t="e">
        <f>'2.CHI TIET'!#REF!</f>
        <v>#REF!</v>
      </c>
      <c r="L90" s="271" t="e">
        <f>'2.CHI TIET'!#REF!</f>
        <v>#REF!</v>
      </c>
      <c r="M90" s="283"/>
      <c r="N90" s="284"/>
      <c r="O90" s="284"/>
      <c r="P90" s="284"/>
      <c r="Q90" s="284"/>
    </row>
    <row r="91" spans="1:17" ht="25.5" hidden="1" customHeight="1">
      <c r="A91" s="280"/>
      <c r="B91" s="275" t="s">
        <v>467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410" t="e">
        <f>'2.CHI TIET'!#REF!</f>
        <v>#REF!</v>
      </c>
      <c r="I91" s="408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271" t="e">
        <f>'2.CHI TIET'!#REF!</f>
        <v>#REF!</v>
      </c>
      <c r="M91" s="283"/>
      <c r="N91" s="284"/>
      <c r="O91" s="284"/>
      <c r="P91" s="284"/>
      <c r="Q91" s="284"/>
    </row>
    <row r="92" spans="1:17" ht="25.5" customHeight="1">
      <c r="A92" s="268">
        <v>18</v>
      </c>
      <c r="B92" s="378" t="s">
        <v>426</v>
      </c>
      <c r="C92" s="271" t="e">
        <f>'2.CHI TIET'!AO80</f>
        <v>#REF!</v>
      </c>
      <c r="D92" s="271" t="e">
        <f>'2.CHI TIET'!AQ80</f>
        <v>#REF!</v>
      </c>
      <c r="E92" s="271" t="e">
        <f>'2.CHI TIET'!AR80</f>
        <v>#REF!</v>
      </c>
      <c r="F92" s="271" t="e">
        <f>'2.CHI TIET'!AS80</f>
        <v>#REF!</v>
      </c>
      <c r="G92" s="271" t="e">
        <f>'2.CHI TIET'!AT80</f>
        <v>#REF!</v>
      </c>
      <c r="H92" s="410" t="e">
        <f>'2.CHI TIET'!AU80</f>
        <v>#REF!</v>
      </c>
      <c r="I92" s="408" t="e">
        <f>'2.CHI TIET'!AV80</f>
        <v>#REF!</v>
      </c>
      <c r="J92" s="271" t="e">
        <f>'2.CHI TIET'!AW80</f>
        <v>#REF!</v>
      </c>
      <c r="K92" s="271" t="e">
        <f>'2.CHI TIET'!AX80</f>
        <v>#REF!</v>
      </c>
      <c r="L92" s="271" t="e">
        <f>'2.CHI TIET'!AY80</f>
        <v>#REF!</v>
      </c>
      <c r="M92" s="250">
        <v>7</v>
      </c>
      <c r="N92" s="251">
        <v>9</v>
      </c>
    </row>
    <row r="93" spans="1:17" ht="25.5" hidden="1" customHeight="1">
      <c r="A93" s="268"/>
      <c r="B93" s="275" t="s">
        <v>380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305" t="e">
        <f>'2.CHI TIET'!#REF!</f>
        <v>#REF!</v>
      </c>
      <c r="I93" s="271" t="e">
        <f>'2.CHI TIET'!#REF!</f>
        <v>#REF!</v>
      </c>
      <c r="J93" s="271" t="e">
        <f>'2.CHI TIET'!#REF!</f>
        <v>#REF!</v>
      </c>
      <c r="K93" s="271" t="e">
        <f>'2.CHI TIET'!#REF!</f>
        <v>#REF!</v>
      </c>
      <c r="L93" s="271" t="e">
        <f>'2.CHI TIET'!#REF!</f>
        <v>#REF!</v>
      </c>
      <c r="M93" s="250"/>
    </row>
    <row r="94" spans="1:17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271"/>
      <c r="L94" s="271"/>
      <c r="M94" s="250"/>
    </row>
    <row r="95" spans="1:17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50"/>
    </row>
    <row r="96" spans="1:17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50"/>
    </row>
    <row r="97" spans="1:17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50"/>
    </row>
    <row r="98" spans="1:17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83"/>
      <c r="N98" s="284"/>
      <c r="O98" s="284"/>
      <c r="P98" s="284"/>
      <c r="Q98" s="284"/>
    </row>
    <row r="99" spans="1:17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83"/>
      <c r="N99" s="284"/>
      <c r="O99" s="284"/>
      <c r="P99" s="284"/>
      <c r="Q99" s="284"/>
    </row>
    <row r="100" spans="1:17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83"/>
      <c r="N100" s="284"/>
      <c r="O100" s="284"/>
      <c r="P100" s="284"/>
      <c r="Q100" s="284"/>
    </row>
    <row r="101" spans="1:17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83"/>
      <c r="N101" s="284"/>
      <c r="O101" s="284"/>
      <c r="P101" s="284"/>
      <c r="Q101" s="284"/>
    </row>
    <row r="102" spans="1:17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83"/>
      <c r="N102" s="284"/>
      <c r="O102" s="284"/>
      <c r="P102" s="284"/>
      <c r="Q102" s="284"/>
    </row>
    <row r="103" spans="1:17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283"/>
      <c r="N103" s="284"/>
      <c r="O103" s="284"/>
      <c r="P103" s="284"/>
      <c r="Q103" s="284"/>
    </row>
    <row r="104" spans="1:17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283"/>
      <c r="N104" s="284"/>
      <c r="O104" s="284"/>
      <c r="P104" s="284"/>
      <c r="Q104" s="284"/>
    </row>
    <row r="105" spans="1:17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50"/>
    </row>
    <row r="106" spans="1:17" s="290" customFormat="1" ht="27" hidden="1" customHeight="1">
      <c r="A106" s="285"/>
      <c r="B106" s="286" t="s">
        <v>427</v>
      </c>
      <c r="C106" s="287" t="e">
        <f>C7+C11+C17+C21+C26+C31+C33+C39+C44+C48+C52+C56+C60+C64+C69+C90+C99+C104</f>
        <v>#REF!</v>
      </c>
      <c r="D106" s="287" t="e">
        <f>D7+D11+D17+D21+D26+D31+D33+D39+D44+D48+D52+D56+D60+D64+D69+D90+D99+D104</f>
        <v>#REF!</v>
      </c>
      <c r="E106" s="287" t="e">
        <f>E7+E11+E17+E21+E26+E31+E33+E39+E44+E48+E52+E56+E60+E64+E69+E90+E99+E104</f>
        <v>#REF!</v>
      </c>
      <c r="F106" s="287" t="e">
        <f>F7+F11+F17+F21+F26+F31+F33+F39+F44+F48+F52+F56+F60+F64+F69+F90+F99+F104</f>
        <v>#REF!</v>
      </c>
      <c r="G106" s="287" t="e">
        <f>G7+G11+G17+G21+G26+G31+G33+G39+G44+G48+G52+G56+G60+G64+G69+G90+G99+G104</f>
        <v>#REF!</v>
      </c>
      <c r="H106" s="368" t="e">
        <f>C106/$N$106</f>
        <v>#REF!</v>
      </c>
      <c r="I106" s="288" t="e">
        <f>D106/$N$106</f>
        <v>#REF!</v>
      </c>
      <c r="J106" s="288" t="e">
        <f>E106/$N$106</f>
        <v>#REF!</v>
      </c>
      <c r="K106" s="288" t="e">
        <f>F106/$N$106</f>
        <v>#REF!</v>
      </c>
      <c r="L106" s="288" t="e">
        <f>G106/$N$106</f>
        <v>#REF!</v>
      </c>
      <c r="M106" s="289">
        <f>M7+M11+M17+M21+M26+M31+M33+M39+M44+M48+M52+M56+M60+M64+M69+M90+M99+M104</f>
        <v>51</v>
      </c>
      <c r="N106" s="287">
        <f>N7+N11+N17+N21+N26+N31+N33+N39+N44+N48+N52+N56+N60+N64+N69+N90+N99+N104</f>
        <v>60</v>
      </c>
    </row>
    <row r="107" spans="1:17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</row>
    <row r="108" spans="1:17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0"/>
    </row>
    <row r="109" spans="1:17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0"/>
    </row>
    <row r="110" spans="1:17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0"/>
    </row>
  </sheetData>
  <mergeCells count="2">
    <mergeCell ref="A4:L4"/>
    <mergeCell ref="H2:Q2"/>
  </mergeCells>
  <pageMargins left="1.1811023622047245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10"/>
  <sheetViews>
    <sheetView zoomScaleNormal="100" workbookViewId="0">
      <pane xSplit="2" ySplit="6" topLeftCell="C28" activePane="bottomRight" state="frozen"/>
      <selection pane="topRight" activeCell="E1" sqref="E1"/>
      <selection pane="bottomLeft" activeCell="A8" sqref="A8"/>
      <selection pane="bottomRight" activeCell="J68" sqref="J68"/>
    </sheetView>
  </sheetViews>
  <sheetFormatPr defaultColWidth="17.28515625" defaultRowHeight="15" customHeight="1"/>
  <cols>
    <col min="1" max="1" width="4.28515625" style="297" customWidth="1"/>
    <col min="2" max="2" width="40.42578125" style="298" customWidth="1"/>
    <col min="3" max="4" width="10.85546875" style="245" hidden="1" customWidth="1"/>
    <col min="5" max="5" width="20.140625" style="246" customWidth="1"/>
    <col min="6" max="6" width="8.7109375" style="246" hidden="1" customWidth="1"/>
    <col min="7" max="7" width="10.85546875" style="246" hidden="1" customWidth="1"/>
    <col min="8" max="9" width="10.28515625" style="245" hidden="1" customWidth="1"/>
    <col min="10" max="10" width="25" style="246" customWidth="1"/>
    <col min="11" max="11" width="8.7109375" style="246" hidden="1" customWidth="1"/>
    <col min="12" max="12" width="10.28515625" style="246" hidden="1" customWidth="1"/>
    <col min="13" max="13" width="17.28515625" style="251" hidden="1" customWidth="1"/>
    <col min="14" max="14" width="7.140625" style="251" hidden="1" customWidth="1"/>
    <col min="15" max="15" width="6.85546875" style="251" customWidth="1"/>
    <col min="16" max="16" width="4.5703125" style="251" customWidth="1"/>
    <col min="17" max="17" width="7.140625" style="251" customWidth="1"/>
    <col min="18" max="16384" width="17.28515625" style="251"/>
  </cols>
  <sheetData>
    <row r="1" spans="1:17" ht="15.75" customHeight="1">
      <c r="A1" s="243" t="s">
        <v>0</v>
      </c>
      <c r="B1" s="244"/>
      <c r="F1" s="247"/>
      <c r="G1" s="247"/>
      <c r="H1" s="248" t="s">
        <v>399</v>
      </c>
      <c r="I1" s="248"/>
      <c r="J1" s="418" t="s">
        <v>4</v>
      </c>
      <c r="K1" s="247"/>
      <c r="L1" s="247"/>
      <c r="M1" s="250"/>
    </row>
    <row r="2" spans="1:17" ht="15.75" customHeight="1">
      <c r="A2" s="332" t="s">
        <v>394</v>
      </c>
      <c r="B2" s="244"/>
      <c r="F2" s="247"/>
      <c r="G2" s="247"/>
      <c r="H2" s="516" t="s">
        <v>7</v>
      </c>
      <c r="I2" s="516"/>
      <c r="J2" s="516"/>
      <c r="K2" s="516"/>
      <c r="L2" s="516"/>
      <c r="M2" s="516"/>
      <c r="N2" s="516"/>
      <c r="O2" s="516"/>
      <c r="P2" s="516"/>
      <c r="Q2" s="516"/>
    </row>
    <row r="3" spans="1:17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0"/>
    </row>
    <row r="4" spans="1:17" s="250" customFormat="1" ht="36" customHeight="1">
      <c r="A4" s="411"/>
      <c r="B4" s="515" t="s">
        <v>483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7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0"/>
    </row>
    <row r="6" spans="1:17" s="246" customFormat="1" ht="28.5" customHeight="1">
      <c r="A6" s="405" t="s">
        <v>5</v>
      </c>
      <c r="B6" s="407" t="s">
        <v>400</v>
      </c>
      <c r="C6" s="260" t="s">
        <v>404</v>
      </c>
      <c r="D6" s="260" t="s">
        <v>430</v>
      </c>
      <c r="E6" s="261" t="s">
        <v>484</v>
      </c>
      <c r="F6" s="262" t="s">
        <v>406</v>
      </c>
      <c r="G6" s="263" t="s">
        <v>407</v>
      </c>
      <c r="H6" s="334" t="s">
        <v>404</v>
      </c>
      <c r="I6" s="412" t="s">
        <v>430</v>
      </c>
      <c r="J6" s="394" t="s">
        <v>402</v>
      </c>
      <c r="K6" s="414" t="s">
        <v>406</v>
      </c>
      <c r="L6" s="336" t="s">
        <v>407</v>
      </c>
      <c r="M6" s="247"/>
    </row>
    <row r="7" spans="1:17" ht="25.5" hidden="1" customHeight="1">
      <c r="A7" s="264"/>
      <c r="B7" s="379" t="s">
        <v>352</v>
      </c>
      <c r="C7" s="300" t="e">
        <f>'2.CHI TIET'!AO35</f>
        <v>#REF!</v>
      </c>
      <c r="D7" s="300" t="e">
        <f>'2.CHI TIET'!AQ35</f>
        <v>#REF!</v>
      </c>
      <c r="E7" s="300" t="e">
        <f>'2.CHI TIET'!AR35</f>
        <v>#REF!</v>
      </c>
      <c r="F7" s="300" t="e">
        <f>'2.CHI TIET'!AS35</f>
        <v>#REF!</v>
      </c>
      <c r="G7" s="300" t="e">
        <f>'2.CHI TIET'!AT35</f>
        <v>#REF!</v>
      </c>
      <c r="H7" s="304" t="e">
        <f>'2.CHI TIET'!AU35</f>
        <v>#REF!</v>
      </c>
      <c r="I7" s="300" t="e">
        <f>'2.CHI TIET'!AV35</f>
        <v>#REF!</v>
      </c>
      <c r="J7" s="416" t="e">
        <f>'2.CHI TIET'!AW35</f>
        <v>#REF!</v>
      </c>
      <c r="K7" s="415" t="e">
        <f>'2.CHI TIET'!AX35</f>
        <v>#REF!</v>
      </c>
      <c r="L7" s="300" t="e">
        <f>'2.CHI TIET'!AY35</f>
        <v>#REF!</v>
      </c>
      <c r="M7" s="250"/>
    </row>
    <row r="8" spans="1:17" ht="25.5" hidden="1" customHeight="1">
      <c r="A8" s="268"/>
      <c r="B8" s="374" t="s">
        <v>361</v>
      </c>
      <c r="C8" s="300" t="e">
        <f>'2.CHI TIET'!#REF!</f>
        <v>#REF!</v>
      </c>
      <c r="D8" s="300" t="e">
        <f>'2.CHI TIET'!#REF!</f>
        <v>#REF!</v>
      </c>
      <c r="E8" s="300" t="e">
        <f>'2.CHI TIET'!#REF!</f>
        <v>#REF!</v>
      </c>
      <c r="F8" s="300" t="e">
        <f>'2.CHI TIET'!#REF!</f>
        <v>#REF!</v>
      </c>
      <c r="G8" s="300" t="e">
        <f>'2.CHI TIET'!#REF!</f>
        <v>#REF!</v>
      </c>
      <c r="H8" s="304" t="e">
        <f>'2.CHI TIET'!#REF!</f>
        <v>#REF!</v>
      </c>
      <c r="I8" s="300" t="e">
        <f>'2.CHI TIET'!#REF!</f>
        <v>#REF!</v>
      </c>
      <c r="J8" s="416" t="e">
        <f>'2.CHI TIET'!#REF!</f>
        <v>#REF!</v>
      </c>
      <c r="K8" s="415" t="e">
        <f>'2.CHI TIET'!#REF!</f>
        <v>#REF!</v>
      </c>
      <c r="L8" s="300" t="e">
        <f>'2.CHI TIET'!#REF!</f>
        <v>#REF!</v>
      </c>
      <c r="M8" s="250"/>
    </row>
    <row r="9" spans="1:17" ht="25.5" hidden="1" customHeight="1">
      <c r="A9" s="268"/>
      <c r="B9" s="381" t="s">
        <v>345</v>
      </c>
      <c r="C9" s="271" t="e">
        <f>'2.CHI TIET'!AO22</f>
        <v>#REF!</v>
      </c>
      <c r="D9" s="271" t="e">
        <f>'2.CHI TIET'!AQ22</f>
        <v>#REF!</v>
      </c>
      <c r="E9" s="271" t="e">
        <f>'2.CHI TIET'!AR22</f>
        <v>#REF!</v>
      </c>
      <c r="F9" s="271" t="e">
        <f>'2.CHI TIET'!AS22</f>
        <v>#REF!</v>
      </c>
      <c r="G9" s="271" t="e">
        <f>'2.CHI TIET'!AT22</f>
        <v>#REF!</v>
      </c>
      <c r="H9" s="305" t="e">
        <f>'2.CHI TIET'!AU22</f>
        <v>#REF!</v>
      </c>
      <c r="I9" s="271" t="e">
        <f>'2.CHI TIET'!AV22</f>
        <v>#REF!</v>
      </c>
      <c r="J9" s="417" t="e">
        <f>'2.CHI TIET'!AW22</f>
        <v>#REF!</v>
      </c>
      <c r="K9" s="408" t="e">
        <f>'2.CHI TIET'!AX22</f>
        <v>#REF!</v>
      </c>
      <c r="L9" s="271" t="e">
        <f>'2.CHI TIET'!AY22</f>
        <v>#REF!</v>
      </c>
      <c r="M9" s="250"/>
    </row>
    <row r="10" spans="1:17" ht="25.5" hidden="1" customHeight="1">
      <c r="A10" s="268"/>
      <c r="B10" s="269" t="s">
        <v>334</v>
      </c>
      <c r="C10" s="271" t="e">
        <f>'2.CHI TIET'!AO15</f>
        <v>#REF!</v>
      </c>
      <c r="D10" s="271" t="e">
        <f>'2.CHI TIET'!AQ15</f>
        <v>#REF!</v>
      </c>
      <c r="E10" s="271" t="e">
        <f>'2.CHI TIET'!AR15</f>
        <v>#REF!</v>
      </c>
      <c r="F10" s="271" t="e">
        <f>'2.CHI TIET'!AS15</f>
        <v>#REF!</v>
      </c>
      <c r="G10" s="271" t="e">
        <f>'2.CHI TIET'!AT15</f>
        <v>#REF!</v>
      </c>
      <c r="H10" s="305" t="e">
        <f>'2.CHI TIET'!AU15</f>
        <v>#REF!</v>
      </c>
      <c r="I10" s="271" t="e">
        <f>'2.CHI TIET'!AV15</f>
        <v>#REF!</v>
      </c>
      <c r="J10" s="417" t="e">
        <f>'2.CHI TIET'!AW15</f>
        <v>#REF!</v>
      </c>
      <c r="K10" s="408" t="e">
        <f>'2.CHI TIET'!AX15</f>
        <v>#REF!</v>
      </c>
      <c r="L10" s="271" t="e">
        <f>'2.CHI TIET'!AY15</f>
        <v>#REF!</v>
      </c>
      <c r="M10" s="250"/>
    </row>
    <row r="11" spans="1:17" ht="25.5" hidden="1" customHeight="1">
      <c r="A11" s="268"/>
      <c r="B11" s="275" t="s">
        <v>379</v>
      </c>
      <c r="C11" s="271" t="e">
        <f>'2.CHI TIET'!AO78</f>
        <v>#REF!</v>
      </c>
      <c r="D11" s="271" t="e">
        <f>'2.CHI TIET'!AQ78</f>
        <v>#REF!</v>
      </c>
      <c r="E11" s="271" t="e">
        <f>'2.CHI TIET'!AR78</f>
        <v>#REF!</v>
      </c>
      <c r="F11" s="271" t="e">
        <f>'2.CHI TIET'!AS78</f>
        <v>#REF!</v>
      </c>
      <c r="G11" s="271" t="e">
        <f>'2.CHI TIET'!AT78</f>
        <v>#REF!</v>
      </c>
      <c r="H11" s="305" t="e">
        <f>'2.CHI TIET'!AU78</f>
        <v>#REF!</v>
      </c>
      <c r="I11" s="271" t="e">
        <f>'2.CHI TIET'!AV78</f>
        <v>#REF!</v>
      </c>
      <c r="J11" s="417" t="e">
        <f>'2.CHI TIET'!AW78</f>
        <v>#REF!</v>
      </c>
      <c r="K11" s="408" t="e">
        <f>'2.CHI TIET'!AX78</f>
        <v>#REF!</v>
      </c>
      <c r="L11" s="271" t="e">
        <f>'2.CHI TIET'!AY78</f>
        <v>#REF!</v>
      </c>
      <c r="M11" s="250"/>
    </row>
    <row r="12" spans="1:17" ht="25.5" hidden="1" customHeight="1">
      <c r="A12" s="268"/>
      <c r="B12" s="275" t="s">
        <v>436</v>
      </c>
      <c r="C12" s="271" t="e">
        <f>'2.CHI TIET'!AO31</f>
        <v>#REF!</v>
      </c>
      <c r="D12" s="271" t="e">
        <f>'2.CHI TIET'!AQ31</f>
        <v>#REF!</v>
      </c>
      <c r="E12" s="271" t="e">
        <f>'2.CHI TIET'!AR31</f>
        <v>#REF!</v>
      </c>
      <c r="F12" s="271" t="e">
        <f>'2.CHI TIET'!AS31</f>
        <v>#REF!</v>
      </c>
      <c r="G12" s="271" t="e">
        <f>'2.CHI TIET'!AT31</f>
        <v>#REF!</v>
      </c>
      <c r="H12" s="305" t="e">
        <f>'2.CHI TIET'!AU31</f>
        <v>#REF!</v>
      </c>
      <c r="I12" s="271" t="e">
        <f>'2.CHI TIET'!AV31</f>
        <v>#REF!</v>
      </c>
      <c r="J12" s="417" t="e">
        <f>'2.CHI TIET'!AW31</f>
        <v>#REF!</v>
      </c>
      <c r="K12" s="408" t="e">
        <f>'2.CHI TIET'!AX31</f>
        <v>#REF!</v>
      </c>
      <c r="L12" s="271" t="e">
        <f>'2.CHI TIET'!AY31</f>
        <v>#REF!</v>
      </c>
      <c r="M12" s="250"/>
    </row>
    <row r="13" spans="1:17" ht="25.5" customHeight="1">
      <c r="A13" s="268">
        <v>1</v>
      </c>
      <c r="B13" s="378" t="s">
        <v>419</v>
      </c>
      <c r="C13" s="271" t="e">
        <f>'2.CHI TIET'!AO40</f>
        <v>#REF!</v>
      </c>
      <c r="D13" s="271" t="e">
        <f>'2.CHI TIET'!AQ40</f>
        <v>#REF!</v>
      </c>
      <c r="E13" s="271" t="e">
        <f>'2.CHI TIET'!AR40</f>
        <v>#REF!</v>
      </c>
      <c r="F13" s="271" t="e">
        <f>'2.CHI TIET'!AS40</f>
        <v>#REF!</v>
      </c>
      <c r="G13" s="271" t="e">
        <f>'2.CHI TIET'!AT40</f>
        <v>#REF!</v>
      </c>
      <c r="H13" s="305" t="e">
        <f>'2.CHI TIET'!AU40</f>
        <v>#REF!</v>
      </c>
      <c r="I13" s="271" t="e">
        <f>'2.CHI TIET'!AV40</f>
        <v>#REF!</v>
      </c>
      <c r="J13" s="417" t="e">
        <f>'2.CHI TIET'!AW40</f>
        <v>#REF!</v>
      </c>
      <c r="K13" s="408" t="e">
        <f>'2.CHI TIET'!AX40</f>
        <v>#REF!</v>
      </c>
      <c r="L13" s="271" t="e">
        <f>'2.CHI TIET'!AY40</f>
        <v>#REF!</v>
      </c>
      <c r="M13" s="250">
        <v>9</v>
      </c>
      <c r="N13" s="251">
        <v>10</v>
      </c>
    </row>
    <row r="14" spans="1:17" ht="25.5" hidden="1" customHeight="1">
      <c r="A14" s="268"/>
      <c r="B14" s="275" t="s">
        <v>342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417" t="e">
        <f>'2.CHI TIET'!#REF!</f>
        <v>#REF!</v>
      </c>
      <c r="K14" s="408" t="e">
        <f>'2.CHI TIET'!#REF!</f>
        <v>#REF!</v>
      </c>
      <c r="L14" s="271" t="e">
        <f>'2.CHI TIET'!#REF!</f>
        <v>#REF!</v>
      </c>
      <c r="M14" s="250"/>
    </row>
    <row r="15" spans="1:17" ht="25.5" hidden="1" customHeight="1">
      <c r="A15" s="268"/>
      <c r="B15" s="370" t="s">
        <v>431</v>
      </c>
      <c r="C15" s="271" t="e">
        <f>'2.CHI TIET'!AO12</f>
        <v>#REF!</v>
      </c>
      <c r="D15" s="271" t="e">
        <f>'2.CHI TIET'!AQ12</f>
        <v>#REF!</v>
      </c>
      <c r="E15" s="271" t="e">
        <f>'2.CHI TIET'!AR12</f>
        <v>#REF!</v>
      </c>
      <c r="F15" s="271" t="e">
        <f>'2.CHI TIET'!AS12</f>
        <v>#REF!</v>
      </c>
      <c r="G15" s="271" t="e">
        <f>'2.CHI TIET'!AT12</f>
        <v>#REF!</v>
      </c>
      <c r="H15" s="305" t="e">
        <f>'2.CHI TIET'!AU12</f>
        <v>#REF!</v>
      </c>
      <c r="I15" s="271" t="e">
        <f>'2.CHI TIET'!AV12</f>
        <v>#REF!</v>
      </c>
      <c r="J15" s="417" t="e">
        <f>'2.CHI TIET'!AW12</f>
        <v>#REF!</v>
      </c>
      <c r="K15" s="408" t="e">
        <f>'2.CHI TIET'!AX12</f>
        <v>#REF!</v>
      </c>
      <c r="L15" s="271" t="e">
        <f>'2.CHI TIET'!AY12</f>
        <v>#REF!</v>
      </c>
      <c r="M15" s="250"/>
    </row>
    <row r="16" spans="1:17" ht="25.5" hidden="1" customHeight="1">
      <c r="A16" s="268"/>
      <c r="B16" s="275" t="s">
        <v>343</v>
      </c>
      <c r="C16" s="271" t="e">
        <f>'2.CHI TIET'!#REF!</f>
        <v>#REF!</v>
      </c>
      <c r="D16" s="271" t="e">
        <f>'2.CHI TIET'!#REF!</f>
        <v>#REF!</v>
      </c>
      <c r="E16" s="271" t="e">
        <f>'2.CHI TIET'!#REF!</f>
        <v>#REF!</v>
      </c>
      <c r="F16" s="271" t="e">
        <f>'2.CHI TIET'!#REF!</f>
        <v>#REF!</v>
      </c>
      <c r="G16" s="271" t="e">
        <f>'2.CHI TIET'!#REF!</f>
        <v>#REF!</v>
      </c>
      <c r="H16" s="305" t="e">
        <f>'2.CHI TIET'!#REF!</f>
        <v>#REF!</v>
      </c>
      <c r="I16" s="271" t="e">
        <f>'2.CHI TIET'!#REF!</f>
        <v>#REF!</v>
      </c>
      <c r="J16" s="417" t="e">
        <f>'2.CHI TIET'!#REF!</f>
        <v>#REF!</v>
      </c>
      <c r="K16" s="408" t="e">
        <f>'2.CHI TIET'!#REF!</f>
        <v>#REF!</v>
      </c>
      <c r="L16" s="271" t="e">
        <f>'2.CHI TIET'!#REF!</f>
        <v>#REF!</v>
      </c>
      <c r="M16" s="250"/>
    </row>
    <row r="17" spans="1:14" ht="25.5" hidden="1" customHeight="1">
      <c r="A17" s="268"/>
      <c r="B17" s="275" t="s">
        <v>364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305" t="e">
        <f>'2.CHI TIET'!#REF!</f>
        <v>#REF!</v>
      </c>
      <c r="I17" s="271" t="e">
        <f>'2.CHI TIET'!#REF!</f>
        <v>#REF!</v>
      </c>
      <c r="J17" s="417" t="e">
        <f>'2.CHI TIET'!#REF!</f>
        <v>#REF!</v>
      </c>
      <c r="K17" s="408" t="e">
        <f>'2.CHI TIET'!#REF!</f>
        <v>#REF!</v>
      </c>
      <c r="L17" s="271" t="e">
        <f>'2.CHI TIET'!#REF!</f>
        <v>#REF!</v>
      </c>
      <c r="M17" s="250"/>
    </row>
    <row r="18" spans="1:14" ht="25.5" hidden="1" customHeight="1">
      <c r="A18" s="268"/>
      <c r="B18" s="275" t="s">
        <v>377</v>
      </c>
      <c r="C18" s="271" t="e">
        <f>'2.CHI TIET'!#REF!</f>
        <v>#REF!</v>
      </c>
      <c r="D18" s="271" t="e">
        <f>'2.CHI TIET'!#REF!</f>
        <v>#REF!</v>
      </c>
      <c r="E18" s="271" t="e">
        <f>'2.CHI TIET'!#REF!</f>
        <v>#REF!</v>
      </c>
      <c r="F18" s="271" t="e">
        <f>'2.CHI TIET'!#REF!</f>
        <v>#REF!</v>
      </c>
      <c r="G18" s="271" t="e">
        <f>'2.CHI TIET'!#REF!</f>
        <v>#REF!</v>
      </c>
      <c r="H18" s="305" t="e">
        <f>'2.CHI TIET'!#REF!</f>
        <v>#REF!</v>
      </c>
      <c r="I18" s="271" t="e">
        <f>'2.CHI TIET'!#REF!</f>
        <v>#REF!</v>
      </c>
      <c r="J18" s="417" t="e">
        <f>'2.CHI TIET'!#REF!</f>
        <v>#REF!</v>
      </c>
      <c r="K18" s="408" t="e">
        <f>'2.CHI TIET'!#REF!</f>
        <v>#REF!</v>
      </c>
      <c r="L18" s="271" t="e">
        <f>'2.CHI TIET'!#REF!</f>
        <v>#REF!</v>
      </c>
      <c r="M18" s="250"/>
    </row>
    <row r="19" spans="1:14" ht="25.5" customHeight="1">
      <c r="A19" s="268">
        <v>2</v>
      </c>
      <c r="B19" s="382" t="s">
        <v>408</v>
      </c>
      <c r="C19" s="271" t="e">
        <f>'2.CHI TIET'!AO8</f>
        <v>#REF!</v>
      </c>
      <c r="D19" s="271" t="e">
        <f>'2.CHI TIET'!AQ8</f>
        <v>#REF!</v>
      </c>
      <c r="E19" s="271" t="e">
        <f>'2.CHI TIET'!AR8</f>
        <v>#REF!</v>
      </c>
      <c r="F19" s="271" t="e">
        <f>'2.CHI TIET'!AS8</f>
        <v>#REF!</v>
      </c>
      <c r="G19" s="271" t="e">
        <f>'2.CHI TIET'!AT8</f>
        <v>#REF!</v>
      </c>
      <c r="H19" s="305" t="e">
        <f>'2.CHI TIET'!AU8</f>
        <v>#REF!</v>
      </c>
      <c r="I19" s="271" t="e">
        <f>'2.CHI TIET'!AV8</f>
        <v>#REF!</v>
      </c>
      <c r="J19" s="417" t="e">
        <f>'2.CHI TIET'!AW8</f>
        <v>#REF!</v>
      </c>
      <c r="K19" s="408" t="e">
        <f>'2.CHI TIET'!AX8</f>
        <v>#REF!</v>
      </c>
      <c r="L19" s="271" t="e">
        <f>'2.CHI TIET'!AY8</f>
        <v>#REF!</v>
      </c>
      <c r="M19" s="250">
        <v>19</v>
      </c>
      <c r="N19" s="251">
        <v>19</v>
      </c>
    </row>
    <row r="20" spans="1:14" ht="25.5" hidden="1" customHeight="1">
      <c r="A20" s="268"/>
      <c r="B20" s="275" t="s">
        <v>340</v>
      </c>
      <c r="C20" s="271" t="e">
        <f>'2.CHI TIET'!#REF!</f>
        <v>#REF!</v>
      </c>
      <c r="D20" s="271" t="e">
        <f>'2.CHI TIET'!#REF!</f>
        <v>#REF!</v>
      </c>
      <c r="E20" s="271" t="e">
        <f>'2.CHI TIET'!#REF!</f>
        <v>#REF!</v>
      </c>
      <c r="F20" s="271" t="e">
        <f>'2.CHI TIET'!#REF!</f>
        <v>#REF!</v>
      </c>
      <c r="G20" s="271" t="e">
        <f>'2.CHI TIET'!#REF!</f>
        <v>#REF!</v>
      </c>
      <c r="H20" s="305" t="e">
        <f>'2.CHI TIET'!#REF!</f>
        <v>#REF!</v>
      </c>
      <c r="I20" s="271" t="e">
        <f>'2.CHI TIET'!#REF!</f>
        <v>#REF!</v>
      </c>
      <c r="J20" s="417" t="e">
        <f>'2.CHI TIET'!#REF!</f>
        <v>#REF!</v>
      </c>
      <c r="K20" s="408" t="e">
        <f>'2.CHI TIET'!#REF!</f>
        <v>#REF!</v>
      </c>
      <c r="L20" s="271" t="e">
        <f>'2.CHI TIET'!#REF!</f>
        <v>#REF!</v>
      </c>
      <c r="M20" s="250"/>
    </row>
    <row r="21" spans="1:14" ht="25.5" hidden="1" customHeight="1">
      <c r="A21" s="268"/>
      <c r="B21" s="275" t="s">
        <v>432</v>
      </c>
      <c r="C21" s="271" t="e">
        <f>'2.CHI TIET'!#REF!</f>
        <v>#REF!</v>
      </c>
      <c r="D21" s="271" t="e">
        <f>'2.CHI TIET'!#REF!</f>
        <v>#REF!</v>
      </c>
      <c r="E21" s="271" t="e">
        <f>'2.CHI TIET'!#REF!</f>
        <v>#REF!</v>
      </c>
      <c r="F21" s="271" t="e">
        <f>'2.CHI TIET'!#REF!</f>
        <v>#REF!</v>
      </c>
      <c r="G21" s="271" t="e">
        <f>'2.CHI TIET'!#REF!</f>
        <v>#REF!</v>
      </c>
      <c r="H21" s="305" t="e">
        <f>'2.CHI TIET'!#REF!</f>
        <v>#REF!</v>
      </c>
      <c r="I21" s="271" t="e">
        <f>'2.CHI TIET'!#REF!</f>
        <v>#REF!</v>
      </c>
      <c r="J21" s="417" t="e">
        <f>'2.CHI TIET'!#REF!</f>
        <v>#REF!</v>
      </c>
      <c r="K21" s="408" t="e">
        <f>'2.CHI TIET'!#REF!</f>
        <v>#REF!</v>
      </c>
      <c r="L21" s="271" t="e">
        <f>'2.CHI TIET'!#REF!</f>
        <v>#REF!</v>
      </c>
      <c r="M21" s="250"/>
    </row>
    <row r="22" spans="1:14" ht="25.5" hidden="1" customHeight="1">
      <c r="A22" s="268"/>
      <c r="B22" s="275" t="s">
        <v>383</v>
      </c>
      <c r="C22" s="271" t="e">
        <f>'2.CHI TIET'!#REF!</f>
        <v>#REF!</v>
      </c>
      <c r="D22" s="271" t="e">
        <f>'2.CHI TIET'!#REF!</f>
        <v>#REF!</v>
      </c>
      <c r="E22" s="271" t="e">
        <f>'2.CHI TIET'!#REF!</f>
        <v>#REF!</v>
      </c>
      <c r="F22" s="271" t="e">
        <f>'2.CHI TIET'!#REF!</f>
        <v>#REF!</v>
      </c>
      <c r="G22" s="271" t="e">
        <f>'2.CHI TIET'!#REF!</f>
        <v>#REF!</v>
      </c>
      <c r="H22" s="305" t="e">
        <f>'2.CHI TIET'!#REF!</f>
        <v>#REF!</v>
      </c>
      <c r="I22" s="271" t="e">
        <f>'2.CHI TIET'!#REF!</f>
        <v>#REF!</v>
      </c>
      <c r="J22" s="417" t="e">
        <f>'2.CHI TIET'!#REF!</f>
        <v>#REF!</v>
      </c>
      <c r="K22" s="408" t="e">
        <f>'2.CHI TIET'!#REF!</f>
        <v>#REF!</v>
      </c>
      <c r="L22" s="271" t="e">
        <f>'2.CHI TIET'!#REF!</f>
        <v>#REF!</v>
      </c>
      <c r="M22" s="250"/>
    </row>
    <row r="23" spans="1:14" ht="25.5" customHeight="1">
      <c r="A23" s="268">
        <v>3</v>
      </c>
      <c r="B23" s="378" t="s">
        <v>425</v>
      </c>
      <c r="C23" s="271" t="e">
        <f>'2.CHI TIET'!AO77</f>
        <v>#REF!</v>
      </c>
      <c r="D23" s="271" t="e">
        <f>'2.CHI TIET'!AQ77</f>
        <v>#REF!</v>
      </c>
      <c r="E23" s="271" t="e">
        <f>'2.CHI TIET'!AR77</f>
        <v>#REF!</v>
      </c>
      <c r="F23" s="271" t="e">
        <f>'2.CHI TIET'!AS77</f>
        <v>#REF!</v>
      </c>
      <c r="G23" s="271" t="e">
        <f>'2.CHI TIET'!AT77</f>
        <v>#REF!</v>
      </c>
      <c r="H23" s="305" t="e">
        <f>'2.CHI TIET'!AU77</f>
        <v>#REF!</v>
      </c>
      <c r="I23" s="271" t="e">
        <f>'2.CHI TIET'!AV77</f>
        <v>#REF!</v>
      </c>
      <c r="J23" s="417" t="e">
        <f>'2.CHI TIET'!AW77</f>
        <v>#REF!</v>
      </c>
      <c r="K23" s="408" t="e">
        <f>'2.CHI TIET'!AX77</f>
        <v>#REF!</v>
      </c>
      <c r="L23" s="271" t="e">
        <f>'2.CHI TIET'!AY77</f>
        <v>#REF!</v>
      </c>
      <c r="M23" s="250">
        <v>13</v>
      </c>
      <c r="N23" s="251">
        <v>12</v>
      </c>
    </row>
    <row r="24" spans="1:14" ht="25.5" hidden="1" customHeight="1">
      <c r="A24" s="268"/>
      <c r="B24" s="275" t="s">
        <v>384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305" t="e">
        <f>'2.CHI TIET'!#REF!</f>
        <v>#REF!</v>
      </c>
      <c r="I24" s="271" t="e">
        <f>'2.CHI TIET'!#REF!</f>
        <v>#REF!</v>
      </c>
      <c r="J24" s="417" t="e">
        <f>'2.CHI TIET'!#REF!</f>
        <v>#REF!</v>
      </c>
      <c r="K24" s="408" t="e">
        <f>'2.CHI TIET'!#REF!</f>
        <v>#REF!</v>
      </c>
      <c r="L24" s="271" t="e">
        <f>'2.CHI TIET'!#REF!</f>
        <v>#REF!</v>
      </c>
      <c r="M24" s="250"/>
    </row>
    <row r="25" spans="1:14" ht="25.5" hidden="1" customHeight="1">
      <c r="A25" s="268"/>
      <c r="B25" s="275" t="s">
        <v>439</v>
      </c>
      <c r="C25" s="271" t="e">
        <f>'2.CHI TIET'!AO50</f>
        <v>#REF!</v>
      </c>
      <c r="D25" s="271" t="e">
        <f>'2.CHI TIET'!AQ50</f>
        <v>#REF!</v>
      </c>
      <c r="E25" s="271" t="e">
        <f>'2.CHI TIET'!AR50</f>
        <v>#REF!</v>
      </c>
      <c r="F25" s="271" t="e">
        <f>'2.CHI TIET'!AS50</f>
        <v>#REF!</v>
      </c>
      <c r="G25" s="271" t="e">
        <f>'2.CHI TIET'!AT50</f>
        <v>#REF!</v>
      </c>
      <c r="H25" s="305" t="e">
        <f>'2.CHI TIET'!AU50</f>
        <v>#REF!</v>
      </c>
      <c r="I25" s="271" t="e">
        <f>'2.CHI TIET'!AV50</f>
        <v>#REF!</v>
      </c>
      <c r="J25" s="417" t="e">
        <f>'2.CHI TIET'!AW50</f>
        <v>#REF!</v>
      </c>
      <c r="K25" s="408" t="e">
        <f>'2.CHI TIET'!AX50</f>
        <v>#REF!</v>
      </c>
      <c r="L25" s="271" t="e">
        <f>'2.CHI TIET'!AY50</f>
        <v>#REF!</v>
      </c>
      <c r="M25" s="250"/>
    </row>
    <row r="26" spans="1:14" ht="25.5" hidden="1" customHeight="1">
      <c r="A26" s="268"/>
      <c r="B26" s="275" t="s">
        <v>341</v>
      </c>
      <c r="C26" s="271" t="e">
        <f>'2.CHI TIET'!#REF!</f>
        <v>#REF!</v>
      </c>
      <c r="D26" s="271" t="e">
        <f>'2.CHI TIET'!#REF!</f>
        <v>#REF!</v>
      </c>
      <c r="E26" s="271" t="e">
        <f>'2.CHI TIET'!#REF!</f>
        <v>#REF!</v>
      </c>
      <c r="F26" s="271" t="e">
        <f>'2.CHI TIET'!#REF!</f>
        <v>#REF!</v>
      </c>
      <c r="G26" s="271" t="e">
        <f>'2.CHI TIET'!#REF!</f>
        <v>#REF!</v>
      </c>
      <c r="H26" s="305" t="e">
        <f>'2.CHI TIET'!#REF!</f>
        <v>#REF!</v>
      </c>
      <c r="I26" s="271" t="e">
        <f>'2.CHI TIET'!#REF!</f>
        <v>#REF!</v>
      </c>
      <c r="J26" s="417" t="e">
        <f>'2.CHI TIET'!#REF!</f>
        <v>#REF!</v>
      </c>
      <c r="K26" s="408" t="e">
        <f>'2.CHI TIET'!#REF!</f>
        <v>#REF!</v>
      </c>
      <c r="L26" s="271" t="e">
        <f>'2.CHI TIET'!#REF!</f>
        <v>#REF!</v>
      </c>
      <c r="M26" s="250"/>
    </row>
    <row r="27" spans="1:14" ht="25.5" hidden="1" customHeight="1">
      <c r="A27" s="268"/>
      <c r="B27" s="275" t="s">
        <v>362</v>
      </c>
      <c r="C27" s="271" t="e">
        <f>'2.CHI TIET'!#REF!</f>
        <v>#REF!</v>
      </c>
      <c r="D27" s="271" t="e">
        <f>'2.CHI TIET'!#REF!</f>
        <v>#REF!</v>
      </c>
      <c r="E27" s="271" t="e">
        <f>'2.CHI TIET'!#REF!</f>
        <v>#REF!</v>
      </c>
      <c r="F27" s="271" t="e">
        <f>'2.CHI TIET'!#REF!</f>
        <v>#REF!</v>
      </c>
      <c r="G27" s="271" t="e">
        <f>'2.CHI TIET'!#REF!</f>
        <v>#REF!</v>
      </c>
      <c r="H27" s="305" t="e">
        <f>'2.CHI TIET'!#REF!</f>
        <v>#REF!</v>
      </c>
      <c r="I27" s="271" t="e">
        <f>'2.CHI TIET'!#REF!</f>
        <v>#REF!</v>
      </c>
      <c r="J27" s="417" t="e">
        <f>'2.CHI TIET'!#REF!</f>
        <v>#REF!</v>
      </c>
      <c r="K27" s="408" t="e">
        <f>'2.CHI TIET'!#REF!</f>
        <v>#REF!</v>
      </c>
      <c r="L27" s="271" t="e">
        <f>'2.CHI TIET'!#REF!</f>
        <v>#REF!</v>
      </c>
      <c r="M27" s="250"/>
    </row>
    <row r="28" spans="1:14" ht="25.5" customHeight="1">
      <c r="A28" s="268">
        <v>4</v>
      </c>
      <c r="B28" s="378" t="s">
        <v>409</v>
      </c>
      <c r="C28" s="271" t="e">
        <f>'2.CHI TIET'!AO17</f>
        <v>#REF!</v>
      </c>
      <c r="D28" s="271" t="e">
        <f>'2.CHI TIET'!AQ17</f>
        <v>#REF!</v>
      </c>
      <c r="E28" s="271" t="e">
        <f>'2.CHI TIET'!AR17</f>
        <v>#REF!</v>
      </c>
      <c r="F28" s="271" t="e">
        <f>'2.CHI TIET'!AS17</f>
        <v>#REF!</v>
      </c>
      <c r="G28" s="271" t="e">
        <f>'2.CHI TIET'!AT17</f>
        <v>#REF!</v>
      </c>
      <c r="H28" s="305" t="e">
        <f>'2.CHI TIET'!AU17</f>
        <v>#REF!</v>
      </c>
      <c r="I28" s="271" t="e">
        <f>'2.CHI TIET'!AV17</f>
        <v>#REF!</v>
      </c>
      <c r="J28" s="417" t="e">
        <f>'2.CHI TIET'!AW17</f>
        <v>#REF!</v>
      </c>
      <c r="K28" s="408" t="e">
        <f>'2.CHI TIET'!AX17</f>
        <v>#REF!</v>
      </c>
      <c r="L28" s="271" t="e">
        <f>'2.CHI TIET'!AY17</f>
        <v>#REF!</v>
      </c>
      <c r="M28" s="250">
        <v>29</v>
      </c>
      <c r="N28" s="251">
        <v>27</v>
      </c>
    </row>
    <row r="29" spans="1:14" ht="25.5" hidden="1" customHeight="1">
      <c r="A29" s="268"/>
      <c r="B29" s="275" t="s">
        <v>360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417" t="e">
        <f>'2.CHI TIET'!#REF!</f>
        <v>#REF!</v>
      </c>
      <c r="K29" s="408" t="e">
        <f>'2.CHI TIET'!#REF!</f>
        <v>#REF!</v>
      </c>
      <c r="L29" s="271" t="e">
        <f>'2.CHI TIET'!#REF!</f>
        <v>#REF!</v>
      </c>
      <c r="M29" s="250"/>
    </row>
    <row r="30" spans="1:14" ht="25.5" hidden="1" customHeight="1">
      <c r="A30" s="268"/>
      <c r="B30" s="275" t="s">
        <v>373</v>
      </c>
      <c r="C30" s="271" t="e">
        <f>'2.CHI TIET'!AO65</f>
        <v>#REF!</v>
      </c>
      <c r="D30" s="271" t="e">
        <f>'2.CHI TIET'!AQ65</f>
        <v>#REF!</v>
      </c>
      <c r="E30" s="271" t="e">
        <f>'2.CHI TIET'!AR65</f>
        <v>#REF!</v>
      </c>
      <c r="F30" s="271" t="e">
        <f>'2.CHI TIET'!AS65</f>
        <v>#REF!</v>
      </c>
      <c r="G30" s="271" t="e">
        <f>'2.CHI TIET'!AT65</f>
        <v>#REF!</v>
      </c>
      <c r="H30" s="305" t="e">
        <f>'2.CHI TIET'!AU65</f>
        <v>#REF!</v>
      </c>
      <c r="I30" s="271" t="e">
        <f>'2.CHI TIET'!AV65</f>
        <v>#REF!</v>
      </c>
      <c r="J30" s="417" t="e">
        <f>'2.CHI TIET'!AW65</f>
        <v>#REF!</v>
      </c>
      <c r="K30" s="408" t="e">
        <f>'2.CHI TIET'!AX65</f>
        <v>#REF!</v>
      </c>
      <c r="L30" s="271" t="e">
        <f>'2.CHI TIET'!AY65</f>
        <v>#REF!</v>
      </c>
      <c r="M30" s="250"/>
    </row>
    <row r="31" spans="1:14" ht="25.5" customHeight="1">
      <c r="A31" s="268">
        <v>5</v>
      </c>
      <c r="B31" s="378" t="s">
        <v>411</v>
      </c>
      <c r="C31" s="271" t="e">
        <f>'2.CHI TIET'!AO19</f>
        <v>#REF!</v>
      </c>
      <c r="D31" s="271" t="e">
        <f>'2.CHI TIET'!AQ19</f>
        <v>#REF!</v>
      </c>
      <c r="E31" s="271" t="e">
        <f>'2.CHI TIET'!AR19</f>
        <v>#REF!</v>
      </c>
      <c r="F31" s="271" t="e">
        <f>'2.CHI TIET'!AS19</f>
        <v>#REF!</v>
      </c>
      <c r="G31" s="271" t="e">
        <f>'2.CHI TIET'!AT19</f>
        <v>#REF!</v>
      </c>
      <c r="H31" s="305" t="e">
        <f>'2.CHI TIET'!AU19</f>
        <v>#REF!</v>
      </c>
      <c r="I31" s="271" t="e">
        <f>'2.CHI TIET'!AV19</f>
        <v>#REF!</v>
      </c>
      <c r="J31" s="417" t="e">
        <f>'2.CHI TIET'!AW19</f>
        <v>#REF!</v>
      </c>
      <c r="K31" s="408" t="e">
        <f>'2.CHI TIET'!AX19</f>
        <v>#REF!</v>
      </c>
      <c r="L31" s="271" t="e">
        <f>'2.CHI TIET'!AY19</f>
        <v>#REF!</v>
      </c>
      <c r="M31" s="250">
        <v>49</v>
      </c>
      <c r="N31" s="251">
        <v>50</v>
      </c>
    </row>
    <row r="32" spans="1:14" ht="25.5" hidden="1" customHeight="1">
      <c r="A32" s="268"/>
      <c r="B32" s="275" t="s">
        <v>435</v>
      </c>
      <c r="C32" s="271" t="e">
        <f>'2.CHI TIET'!AO29</f>
        <v>#REF!</v>
      </c>
      <c r="D32" s="271" t="e">
        <f>'2.CHI TIET'!AQ29</f>
        <v>#REF!</v>
      </c>
      <c r="E32" s="271" t="e">
        <f>'2.CHI TIET'!AR29</f>
        <v>#REF!</v>
      </c>
      <c r="F32" s="271" t="e">
        <f>'2.CHI TIET'!AS29</f>
        <v>#REF!</v>
      </c>
      <c r="G32" s="271" t="e">
        <f>'2.CHI TIET'!AT29</f>
        <v>#REF!</v>
      </c>
      <c r="H32" s="305" t="e">
        <f>'2.CHI TIET'!AU29</f>
        <v>#REF!</v>
      </c>
      <c r="I32" s="271" t="e">
        <f>'2.CHI TIET'!AV29</f>
        <v>#REF!</v>
      </c>
      <c r="J32" s="417" t="e">
        <f>'2.CHI TIET'!AW29</f>
        <v>#REF!</v>
      </c>
      <c r="K32" s="408" t="e">
        <f>'2.CHI TIET'!AX29</f>
        <v>#REF!</v>
      </c>
      <c r="L32" s="271" t="e">
        <f>'2.CHI TIET'!AY29</f>
        <v>#REF!</v>
      </c>
      <c r="M32" s="250"/>
    </row>
    <row r="33" spans="1:14" ht="25.5" hidden="1" customHeight="1">
      <c r="A33" s="268"/>
      <c r="B33" s="275" t="s">
        <v>346</v>
      </c>
      <c r="C33" s="271" t="e">
        <f>'2.CHI TIET'!#REF!</f>
        <v>#REF!</v>
      </c>
      <c r="D33" s="271" t="e">
        <f>'2.CHI TIET'!#REF!</f>
        <v>#REF!</v>
      </c>
      <c r="E33" s="271" t="e">
        <f>'2.CHI TIET'!#REF!</f>
        <v>#REF!</v>
      </c>
      <c r="F33" s="271" t="e">
        <f>'2.CHI TIET'!#REF!</f>
        <v>#REF!</v>
      </c>
      <c r="G33" s="271" t="e">
        <f>'2.CHI TIET'!#REF!</f>
        <v>#REF!</v>
      </c>
      <c r="H33" s="305" t="e">
        <f>'2.CHI TIET'!#REF!</f>
        <v>#REF!</v>
      </c>
      <c r="I33" s="271" t="e">
        <f>'2.CHI TIET'!#REF!</f>
        <v>#REF!</v>
      </c>
      <c r="J33" s="417" t="e">
        <f>'2.CHI TIET'!#REF!</f>
        <v>#REF!</v>
      </c>
      <c r="K33" s="408" t="e">
        <f>'2.CHI TIET'!#REF!</f>
        <v>#REF!</v>
      </c>
      <c r="L33" s="271" t="e">
        <f>'2.CHI TIET'!#REF!</f>
        <v>#REF!</v>
      </c>
      <c r="M33" s="250"/>
    </row>
    <row r="34" spans="1:14" ht="25.5" customHeight="1">
      <c r="A34" s="268">
        <v>6</v>
      </c>
      <c r="B34" s="378" t="s">
        <v>420</v>
      </c>
      <c r="C34" s="271" t="e">
        <f>'2.CHI TIET'!AO41</f>
        <v>#REF!</v>
      </c>
      <c r="D34" s="271" t="e">
        <f>'2.CHI TIET'!AQ41</f>
        <v>#REF!</v>
      </c>
      <c r="E34" s="271" t="e">
        <f>'2.CHI TIET'!AR41</f>
        <v>#REF!</v>
      </c>
      <c r="F34" s="271" t="e">
        <f>'2.CHI TIET'!AS41</f>
        <v>#REF!</v>
      </c>
      <c r="G34" s="271" t="e">
        <f>'2.CHI TIET'!AT41</f>
        <v>#REF!</v>
      </c>
      <c r="H34" s="305" t="e">
        <f>'2.CHI TIET'!AU41</f>
        <v>#REF!</v>
      </c>
      <c r="I34" s="271" t="e">
        <f>'2.CHI TIET'!AV41</f>
        <v>#REF!</v>
      </c>
      <c r="J34" s="417" t="e">
        <f>'2.CHI TIET'!AW41</f>
        <v>#REF!</v>
      </c>
      <c r="K34" s="408" t="e">
        <f>'2.CHI TIET'!AX41</f>
        <v>#REF!</v>
      </c>
      <c r="L34" s="271" t="e">
        <f>'2.CHI TIET'!AY41</f>
        <v>#REF!</v>
      </c>
      <c r="M34" s="250">
        <v>9</v>
      </c>
      <c r="N34" s="251">
        <v>8</v>
      </c>
    </row>
    <row r="35" spans="1:14" ht="25.5" customHeight="1">
      <c r="A35" s="268">
        <v>7</v>
      </c>
      <c r="B35" s="378" t="s">
        <v>412</v>
      </c>
      <c r="C35" s="271" t="e">
        <f>'2.CHI TIET'!AO20</f>
        <v>#REF!</v>
      </c>
      <c r="D35" s="271" t="e">
        <f>'2.CHI TIET'!AQ20</f>
        <v>#REF!</v>
      </c>
      <c r="E35" s="271" t="e">
        <f>'2.CHI TIET'!AR20</f>
        <v>#REF!</v>
      </c>
      <c r="F35" s="271" t="e">
        <f>'2.CHI TIET'!AS20</f>
        <v>#REF!</v>
      </c>
      <c r="G35" s="271" t="e">
        <f>'2.CHI TIET'!AT20</f>
        <v>#REF!</v>
      </c>
      <c r="H35" s="305" t="e">
        <f>'2.CHI TIET'!AU20</f>
        <v>#REF!</v>
      </c>
      <c r="I35" s="271" t="e">
        <f>'2.CHI TIET'!AV20</f>
        <v>#REF!</v>
      </c>
      <c r="J35" s="417" t="e">
        <f>'2.CHI TIET'!AW20</f>
        <v>#REF!</v>
      </c>
      <c r="K35" s="408" t="e">
        <f>'2.CHI TIET'!AX20</f>
        <v>#REF!</v>
      </c>
      <c r="L35" s="271" t="e">
        <f>'2.CHI TIET'!AY20</f>
        <v>#REF!</v>
      </c>
      <c r="M35" s="250">
        <v>20</v>
      </c>
      <c r="N35" s="251">
        <v>22</v>
      </c>
    </row>
    <row r="36" spans="1:14" ht="25.5" customHeight="1">
      <c r="A36" s="268">
        <v>8</v>
      </c>
      <c r="B36" s="378" t="s">
        <v>426</v>
      </c>
      <c r="C36" s="271" t="e">
        <f>'2.CHI TIET'!AO80</f>
        <v>#REF!</v>
      </c>
      <c r="D36" s="271" t="e">
        <f>'2.CHI TIET'!AQ80</f>
        <v>#REF!</v>
      </c>
      <c r="E36" s="271" t="e">
        <f>'2.CHI TIET'!AR80</f>
        <v>#REF!</v>
      </c>
      <c r="F36" s="271" t="e">
        <f>'2.CHI TIET'!AS80</f>
        <v>#REF!</v>
      </c>
      <c r="G36" s="271" t="e">
        <f>'2.CHI TIET'!AT80</f>
        <v>#REF!</v>
      </c>
      <c r="H36" s="305" t="e">
        <f>'2.CHI TIET'!AU80</f>
        <v>#REF!</v>
      </c>
      <c r="I36" s="271" t="e">
        <f>'2.CHI TIET'!AV80</f>
        <v>#REF!</v>
      </c>
      <c r="J36" s="417" t="e">
        <f>'2.CHI TIET'!AW80</f>
        <v>#REF!</v>
      </c>
      <c r="K36" s="408" t="e">
        <f>'2.CHI TIET'!AX80</f>
        <v>#REF!</v>
      </c>
      <c r="L36" s="271" t="e">
        <f>'2.CHI TIET'!AY80</f>
        <v>#REF!</v>
      </c>
      <c r="M36" s="250">
        <v>7</v>
      </c>
      <c r="N36" s="251">
        <v>9</v>
      </c>
    </row>
    <row r="37" spans="1:14" ht="25.5" hidden="1" customHeight="1">
      <c r="A37" s="268"/>
      <c r="B37" s="275" t="s">
        <v>380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417" t="e">
        <f>'2.CHI TIET'!#REF!</f>
        <v>#REF!</v>
      </c>
      <c r="K37" s="408" t="e">
        <f>'2.CHI TIET'!#REF!</f>
        <v>#REF!</v>
      </c>
      <c r="L37" s="271" t="e">
        <f>'2.CHI TIET'!#REF!</f>
        <v>#REF!</v>
      </c>
      <c r="M37" s="250"/>
    </row>
    <row r="38" spans="1:14" ht="25.5" hidden="1" customHeight="1">
      <c r="A38" s="268"/>
      <c r="B38" s="275" t="s">
        <v>339</v>
      </c>
      <c r="C38" s="271" t="e">
        <f>'2.CHI TIET'!#REF!</f>
        <v>#REF!</v>
      </c>
      <c r="D38" s="271" t="e">
        <f>'2.CHI TIET'!#REF!</f>
        <v>#REF!</v>
      </c>
      <c r="E38" s="271" t="e">
        <f>'2.CHI TIET'!#REF!</f>
        <v>#REF!</v>
      </c>
      <c r="F38" s="271" t="e">
        <f>'2.CHI TIET'!#REF!</f>
        <v>#REF!</v>
      </c>
      <c r="G38" s="271" t="e">
        <f>'2.CHI TIET'!#REF!</f>
        <v>#REF!</v>
      </c>
      <c r="H38" s="307" t="e">
        <f>'2.CHI TIET'!#REF!</f>
        <v>#REF!</v>
      </c>
      <c r="I38" s="413" t="e">
        <f>'2.CHI TIET'!#REF!</f>
        <v>#REF!</v>
      </c>
      <c r="J38" s="278" t="e">
        <f>'2.CHI TIET'!#REF!</f>
        <v>#REF!</v>
      </c>
      <c r="K38" s="409" t="e">
        <f>'2.CHI TIET'!#REF!</f>
        <v>#REF!</v>
      </c>
      <c r="L38" s="278" t="e">
        <f>'2.CHI TIET'!#REF!</f>
        <v>#REF!</v>
      </c>
      <c r="M38" s="250"/>
    </row>
    <row r="39" spans="1:14" ht="25.5" hidden="1" customHeight="1">
      <c r="A39" s="268"/>
      <c r="B39" s="275" t="s">
        <v>344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305" t="e">
        <f>'2.CHI TIET'!#REF!</f>
        <v>#REF!</v>
      </c>
      <c r="I39" s="271" t="e">
        <f>'2.CHI TIET'!#REF!</f>
        <v>#REF!</v>
      </c>
      <c r="J39" s="417" t="e">
        <f>'2.CHI TIET'!#REF!</f>
        <v>#REF!</v>
      </c>
      <c r="K39" s="408" t="e">
        <f>'2.CHI TIET'!#REF!</f>
        <v>#REF!</v>
      </c>
      <c r="L39" s="271" t="e">
        <f>'2.CHI TIET'!#REF!</f>
        <v>#REF!</v>
      </c>
      <c r="M39" s="250"/>
    </row>
    <row r="40" spans="1:14" ht="25.5" hidden="1" customHeight="1">
      <c r="A40" s="268"/>
      <c r="B40" s="275" t="s">
        <v>348</v>
      </c>
      <c r="C40" s="271" t="e">
        <f>'2.CHI TIET'!#REF!</f>
        <v>#REF!</v>
      </c>
      <c r="D40" s="271" t="e">
        <f>'2.CHI TIET'!#REF!</f>
        <v>#REF!</v>
      </c>
      <c r="E40" s="271" t="e">
        <f>'2.CHI TIET'!#REF!</f>
        <v>#REF!</v>
      </c>
      <c r="F40" s="271" t="e">
        <f>'2.CHI TIET'!#REF!</f>
        <v>#REF!</v>
      </c>
      <c r="G40" s="271" t="e">
        <f>'2.CHI TIET'!#REF!</f>
        <v>#REF!</v>
      </c>
      <c r="H40" s="305" t="e">
        <f>'2.CHI TIET'!#REF!</f>
        <v>#REF!</v>
      </c>
      <c r="I40" s="271" t="e">
        <f>'2.CHI TIET'!#REF!</f>
        <v>#REF!</v>
      </c>
      <c r="J40" s="417" t="e">
        <f>'2.CHI TIET'!#REF!</f>
        <v>#REF!</v>
      </c>
      <c r="K40" s="408" t="e">
        <f>'2.CHI TIET'!#REF!</f>
        <v>#REF!</v>
      </c>
      <c r="L40" s="271" t="e">
        <f>'2.CHI TIET'!#REF!</f>
        <v>#REF!</v>
      </c>
      <c r="M40" s="250"/>
    </row>
    <row r="41" spans="1:14" ht="25.5" hidden="1" customHeight="1">
      <c r="A41" s="268"/>
      <c r="B41" s="275" t="s">
        <v>353</v>
      </c>
      <c r="C41" s="271" t="e">
        <f>'2.CHI TIET'!#REF!</f>
        <v>#REF!</v>
      </c>
      <c r="D41" s="271" t="e">
        <f>'2.CHI TIET'!#REF!</f>
        <v>#REF!</v>
      </c>
      <c r="E41" s="271" t="e">
        <f>'2.CHI TIET'!#REF!</f>
        <v>#REF!</v>
      </c>
      <c r="F41" s="271" t="e">
        <f>'2.CHI TIET'!#REF!</f>
        <v>#REF!</v>
      </c>
      <c r="G41" s="271" t="e">
        <f>'2.CHI TIET'!#REF!</f>
        <v>#REF!</v>
      </c>
      <c r="H41" s="305" t="e">
        <f>'2.CHI TIET'!#REF!</f>
        <v>#REF!</v>
      </c>
      <c r="I41" s="271" t="e">
        <f>'2.CHI TIET'!#REF!</f>
        <v>#REF!</v>
      </c>
      <c r="J41" s="417" t="e">
        <f>'2.CHI TIET'!#REF!</f>
        <v>#REF!</v>
      </c>
      <c r="K41" s="408" t="e">
        <f>'2.CHI TIET'!#REF!</f>
        <v>#REF!</v>
      </c>
      <c r="L41" s="271" t="e">
        <f>'2.CHI TIET'!#REF!</f>
        <v>#REF!</v>
      </c>
      <c r="M41" s="250"/>
    </row>
    <row r="42" spans="1:14" ht="25.5" customHeight="1">
      <c r="A42" s="268">
        <v>9</v>
      </c>
      <c r="B42" s="378" t="s">
        <v>415</v>
      </c>
      <c r="C42" s="271" t="e">
        <f>'2.CHI TIET'!AO34</f>
        <v>#REF!</v>
      </c>
      <c r="D42" s="271" t="e">
        <f>'2.CHI TIET'!AQ34</f>
        <v>#REF!</v>
      </c>
      <c r="E42" s="271" t="e">
        <f>'2.CHI TIET'!AR34</f>
        <v>#REF!</v>
      </c>
      <c r="F42" s="271" t="e">
        <f>'2.CHI TIET'!AS34</f>
        <v>#REF!</v>
      </c>
      <c r="G42" s="271" t="e">
        <f>'2.CHI TIET'!AT34</f>
        <v>#REF!</v>
      </c>
      <c r="H42" s="305" t="e">
        <f>'2.CHI TIET'!AU34</f>
        <v>#REF!</v>
      </c>
      <c r="I42" s="271" t="e">
        <f>'2.CHI TIET'!AV34</f>
        <v>#REF!</v>
      </c>
      <c r="J42" s="417" t="e">
        <f>'2.CHI TIET'!AW34</f>
        <v>#REF!</v>
      </c>
      <c r="K42" s="408" t="e">
        <f>'2.CHI TIET'!AX34</f>
        <v>#REF!</v>
      </c>
      <c r="L42" s="271" t="e">
        <f>'2.CHI TIET'!AY34</f>
        <v>#REF!</v>
      </c>
      <c r="M42" s="250">
        <v>27</v>
      </c>
      <c r="N42" s="251">
        <v>26</v>
      </c>
    </row>
    <row r="43" spans="1:14" ht="25.5" hidden="1" customHeight="1">
      <c r="A43" s="268"/>
      <c r="B43" s="276" t="s">
        <v>374</v>
      </c>
      <c r="C43" s="271" t="e">
        <f>'2.CHI TIET'!AO70</f>
        <v>#REF!</v>
      </c>
      <c r="D43" s="271" t="e">
        <f>'2.CHI TIET'!AQ70</f>
        <v>#REF!</v>
      </c>
      <c r="E43" s="271" t="e">
        <f>'2.CHI TIET'!AR70</f>
        <v>#REF!</v>
      </c>
      <c r="F43" s="271" t="e">
        <f>'2.CHI TIET'!AS70</f>
        <v>#REF!</v>
      </c>
      <c r="G43" s="271" t="e">
        <f>'2.CHI TIET'!AT70</f>
        <v>#REF!</v>
      </c>
      <c r="H43" s="305" t="e">
        <f>'2.CHI TIET'!AU70</f>
        <v>#REF!</v>
      </c>
      <c r="I43" s="271" t="e">
        <f>'2.CHI TIET'!AV70</f>
        <v>#REF!</v>
      </c>
      <c r="J43" s="417" t="e">
        <f>'2.CHI TIET'!AW70</f>
        <v>#REF!</v>
      </c>
      <c r="K43" s="408" t="e">
        <f>'2.CHI TIET'!AX70</f>
        <v>#REF!</v>
      </c>
      <c r="L43" s="271" t="e">
        <f>'2.CHI TIET'!AY70</f>
        <v>#REF!</v>
      </c>
      <c r="M43" s="250"/>
    </row>
    <row r="44" spans="1:14" ht="25.5" hidden="1" customHeight="1">
      <c r="A44" s="268"/>
      <c r="B44" s="275" t="s">
        <v>376</v>
      </c>
      <c r="C44" s="271" t="e">
        <f>'2.CHI TIET'!#REF!</f>
        <v>#REF!</v>
      </c>
      <c r="D44" s="271" t="e">
        <f>'2.CHI TIET'!#REF!</f>
        <v>#REF!</v>
      </c>
      <c r="E44" s="271" t="e">
        <f>'2.CHI TIET'!#REF!</f>
        <v>#REF!</v>
      </c>
      <c r="F44" s="271" t="e">
        <f>'2.CHI TIET'!#REF!</f>
        <v>#REF!</v>
      </c>
      <c r="G44" s="271" t="e">
        <f>'2.CHI TIET'!#REF!</f>
        <v>#REF!</v>
      </c>
      <c r="H44" s="305" t="e">
        <f>'2.CHI TIET'!#REF!</f>
        <v>#REF!</v>
      </c>
      <c r="I44" s="271" t="e">
        <f>'2.CHI TIET'!#REF!</f>
        <v>#REF!</v>
      </c>
      <c r="J44" s="417" t="e">
        <f>'2.CHI TIET'!#REF!</f>
        <v>#REF!</v>
      </c>
      <c r="K44" s="408" t="e">
        <f>'2.CHI TIET'!#REF!</f>
        <v>#REF!</v>
      </c>
      <c r="L44" s="271" t="e">
        <f>'2.CHI TIET'!#REF!</f>
        <v>#REF!</v>
      </c>
      <c r="M44" s="250"/>
    </row>
    <row r="45" spans="1:14" ht="25.5" hidden="1" customHeight="1">
      <c r="A45" s="268"/>
      <c r="B45" s="275" t="s">
        <v>437</v>
      </c>
      <c r="C45" s="271" t="e">
        <f>'2.CHI TIET'!AO45</f>
        <v>#REF!</v>
      </c>
      <c r="D45" s="271" t="e">
        <f>'2.CHI TIET'!AQ45</f>
        <v>#REF!</v>
      </c>
      <c r="E45" s="271" t="e">
        <f>'2.CHI TIET'!AR45</f>
        <v>#REF!</v>
      </c>
      <c r="F45" s="271" t="e">
        <f>'2.CHI TIET'!AS45</f>
        <v>#REF!</v>
      </c>
      <c r="G45" s="271" t="e">
        <f>'2.CHI TIET'!AT45</f>
        <v>#REF!</v>
      </c>
      <c r="H45" s="305" t="e">
        <f>'2.CHI TIET'!AU45</f>
        <v>#REF!</v>
      </c>
      <c r="I45" s="271" t="e">
        <f>'2.CHI TIET'!AV45</f>
        <v>#REF!</v>
      </c>
      <c r="J45" s="417" t="e">
        <f>'2.CHI TIET'!AW45</f>
        <v>#REF!</v>
      </c>
      <c r="K45" s="408" t="e">
        <f>'2.CHI TIET'!AX45</f>
        <v>#REF!</v>
      </c>
      <c r="L45" s="271" t="e">
        <f>'2.CHI TIET'!AY45</f>
        <v>#REF!</v>
      </c>
      <c r="M45" s="250"/>
    </row>
    <row r="46" spans="1:14" ht="25.5" hidden="1" customHeight="1">
      <c r="A46" s="268"/>
      <c r="B46" s="370" t="s">
        <v>332</v>
      </c>
      <c r="C46" s="271" t="e">
        <f>'2.CHI TIET'!AO9</f>
        <v>#REF!</v>
      </c>
      <c r="D46" s="271" t="e">
        <f>'2.CHI TIET'!AQ9</f>
        <v>#REF!</v>
      </c>
      <c r="E46" s="271" t="e">
        <f>'2.CHI TIET'!AR9</f>
        <v>#REF!</v>
      </c>
      <c r="F46" s="271" t="e">
        <f>'2.CHI TIET'!AS9</f>
        <v>#REF!</v>
      </c>
      <c r="G46" s="271" t="e">
        <f>'2.CHI TIET'!AT9</f>
        <v>#REF!</v>
      </c>
      <c r="H46" s="305" t="e">
        <f>'2.CHI TIET'!AU9</f>
        <v>#REF!</v>
      </c>
      <c r="I46" s="271" t="e">
        <f>'2.CHI TIET'!AV9</f>
        <v>#REF!</v>
      </c>
      <c r="J46" s="417" t="e">
        <f>'2.CHI TIET'!AW9</f>
        <v>#REF!</v>
      </c>
      <c r="K46" s="408" t="e">
        <f>'2.CHI TIET'!AX9</f>
        <v>#REF!</v>
      </c>
      <c r="L46" s="271" t="e">
        <f>'2.CHI TIET'!AY9</f>
        <v>#REF!</v>
      </c>
      <c r="M46" s="250"/>
    </row>
    <row r="47" spans="1:14" ht="25.5" hidden="1" customHeight="1">
      <c r="A47" s="268"/>
      <c r="B47" s="275" t="s">
        <v>351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307" t="e">
        <f>'2.CHI TIET'!#REF!</f>
        <v>#REF!</v>
      </c>
      <c r="I47" s="413" t="e">
        <f>'2.CHI TIET'!#REF!</f>
        <v>#REF!</v>
      </c>
      <c r="J47" s="278" t="e">
        <f>'2.CHI TIET'!#REF!</f>
        <v>#REF!</v>
      </c>
      <c r="K47" s="409" t="e">
        <f>'2.CHI TIET'!#REF!</f>
        <v>#REF!</v>
      </c>
      <c r="L47" s="278" t="e">
        <f>'2.CHI TIET'!#REF!</f>
        <v>#REF!</v>
      </c>
      <c r="M47" s="250"/>
    </row>
    <row r="48" spans="1:14" ht="25.5" hidden="1" customHeight="1">
      <c r="A48" s="268"/>
      <c r="B48" s="276" t="s">
        <v>358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305" t="e">
        <f>'2.CHI TIET'!#REF!</f>
        <v>#REF!</v>
      </c>
      <c r="I48" s="271" t="e">
        <f>'2.CHI TIET'!#REF!</f>
        <v>#REF!</v>
      </c>
      <c r="J48" s="417" t="e">
        <f>'2.CHI TIET'!#REF!</f>
        <v>#REF!</v>
      </c>
      <c r="K48" s="408" t="e">
        <f>'2.CHI TIET'!#REF!</f>
        <v>#REF!</v>
      </c>
      <c r="L48" s="271" t="e">
        <f>'2.CHI TIET'!#REF!</f>
        <v>#REF!</v>
      </c>
      <c r="M48" s="250"/>
    </row>
    <row r="49" spans="1:15" ht="25.5" hidden="1" customHeight="1">
      <c r="A49" s="268"/>
      <c r="B49" s="275" t="s">
        <v>359</v>
      </c>
      <c r="C49" s="271" t="e">
        <f>'2.CHI TIET'!#REF!</f>
        <v>#REF!</v>
      </c>
      <c r="D49" s="271" t="e">
        <f>'2.CHI TIET'!#REF!</f>
        <v>#REF!</v>
      </c>
      <c r="E49" s="271" t="e">
        <f>'2.CHI TIET'!#REF!</f>
        <v>#REF!</v>
      </c>
      <c r="F49" s="271" t="e">
        <f>'2.CHI TIET'!#REF!</f>
        <v>#REF!</v>
      </c>
      <c r="G49" s="271" t="e">
        <f>'2.CHI TIET'!#REF!</f>
        <v>#REF!</v>
      </c>
      <c r="H49" s="305" t="e">
        <f>'2.CHI TIET'!#REF!</f>
        <v>#REF!</v>
      </c>
      <c r="I49" s="271" t="e">
        <f>'2.CHI TIET'!#REF!</f>
        <v>#REF!</v>
      </c>
      <c r="J49" s="417" t="e">
        <f>'2.CHI TIET'!#REF!</f>
        <v>#REF!</v>
      </c>
      <c r="K49" s="408" t="e">
        <f>'2.CHI TIET'!#REF!</f>
        <v>#REF!</v>
      </c>
      <c r="L49" s="271" t="e">
        <f>'2.CHI TIET'!#REF!</f>
        <v>#REF!</v>
      </c>
      <c r="M49" s="250"/>
    </row>
    <row r="50" spans="1:15" ht="39" customHeight="1">
      <c r="A50" s="268">
        <v>10</v>
      </c>
      <c r="B50" s="378" t="s">
        <v>421</v>
      </c>
      <c r="C50" s="271" t="e">
        <f>'2.CHI TIET'!AO44</f>
        <v>#REF!</v>
      </c>
      <c r="D50" s="271" t="e">
        <f>'2.CHI TIET'!AQ44</f>
        <v>#REF!</v>
      </c>
      <c r="E50" s="271" t="e">
        <f>'2.CHI TIET'!AR44</f>
        <v>#REF!</v>
      </c>
      <c r="F50" s="271" t="e">
        <f>'2.CHI TIET'!AS44</f>
        <v>#REF!</v>
      </c>
      <c r="G50" s="271" t="e">
        <f>'2.CHI TIET'!AT44</f>
        <v>#REF!</v>
      </c>
      <c r="H50" s="305" t="e">
        <f>'2.CHI TIET'!AU44</f>
        <v>#REF!</v>
      </c>
      <c r="I50" s="271" t="e">
        <f>'2.CHI TIET'!AV44</f>
        <v>#REF!</v>
      </c>
      <c r="J50" s="417" t="e">
        <f>'2.CHI TIET'!AW44</f>
        <v>#REF!</v>
      </c>
      <c r="K50" s="408" t="e">
        <f>'2.CHI TIET'!AX44</f>
        <v>#REF!</v>
      </c>
      <c r="L50" s="271" t="e">
        <f>'2.CHI TIET'!AY44</f>
        <v>#REF!</v>
      </c>
      <c r="M50" s="250">
        <v>22</v>
      </c>
      <c r="N50" s="251">
        <v>22</v>
      </c>
    </row>
    <row r="51" spans="1:15" ht="25.5" hidden="1" customHeight="1">
      <c r="A51" s="268"/>
      <c r="B51" s="275" t="s">
        <v>438</v>
      </c>
      <c r="C51" s="271" t="e">
        <f>'2.CHI TIET'!AO48</f>
        <v>#REF!</v>
      </c>
      <c r="D51" s="271" t="e">
        <f>'2.CHI TIET'!AQ48</f>
        <v>#REF!</v>
      </c>
      <c r="E51" s="271" t="e">
        <f>'2.CHI TIET'!AR48</f>
        <v>#REF!</v>
      </c>
      <c r="F51" s="271" t="e">
        <f>'2.CHI TIET'!AS48</f>
        <v>#REF!</v>
      </c>
      <c r="G51" s="271" t="e">
        <f>'2.CHI TIET'!AT48</f>
        <v>#REF!</v>
      </c>
      <c r="H51" s="305" t="e">
        <f>'2.CHI TIET'!AU48</f>
        <v>#REF!</v>
      </c>
      <c r="I51" s="271" t="e">
        <f>'2.CHI TIET'!AV48</f>
        <v>#REF!</v>
      </c>
      <c r="J51" s="417" t="e">
        <f>'2.CHI TIET'!AW48</f>
        <v>#REF!</v>
      </c>
      <c r="K51" s="408" t="e">
        <f>'2.CHI TIET'!AX48</f>
        <v>#REF!</v>
      </c>
      <c r="L51" s="271" t="e">
        <f>'2.CHI TIET'!AY48</f>
        <v>#REF!</v>
      </c>
      <c r="M51" s="250"/>
    </row>
    <row r="52" spans="1:15" ht="25.5" hidden="1" customHeight="1">
      <c r="A52" s="268"/>
      <c r="B52" s="275" t="s">
        <v>336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417" t="e">
        <f>'2.CHI TIET'!#REF!</f>
        <v>#REF!</v>
      </c>
      <c r="K52" s="408" t="e">
        <f>'2.CHI TIET'!#REF!</f>
        <v>#REF!</v>
      </c>
      <c r="L52" s="271" t="e">
        <f>'2.CHI TIET'!#REF!</f>
        <v>#REF!</v>
      </c>
      <c r="M52" s="250"/>
    </row>
    <row r="53" spans="1:15" ht="25.5" customHeight="1">
      <c r="A53" s="268">
        <v>11</v>
      </c>
      <c r="B53" s="378" t="s">
        <v>418</v>
      </c>
      <c r="C53" s="271" t="e">
        <f>'2.CHI TIET'!AO39</f>
        <v>#REF!</v>
      </c>
      <c r="D53" s="271" t="e">
        <f>'2.CHI TIET'!AQ39</f>
        <v>#REF!</v>
      </c>
      <c r="E53" s="271" t="e">
        <f>'2.CHI TIET'!AR39</f>
        <v>#REF!</v>
      </c>
      <c r="F53" s="271" t="e">
        <f>'2.CHI TIET'!AS39</f>
        <v>#REF!</v>
      </c>
      <c r="G53" s="271" t="e">
        <f>'2.CHI TIET'!AT39</f>
        <v>#REF!</v>
      </c>
      <c r="H53" s="305" t="e">
        <f>'2.CHI TIET'!AU39</f>
        <v>#REF!</v>
      </c>
      <c r="I53" s="271" t="e">
        <f>'2.CHI TIET'!AV39</f>
        <v>#REF!</v>
      </c>
      <c r="J53" s="417" t="e">
        <f>'2.CHI TIET'!AW39</f>
        <v>#REF!</v>
      </c>
      <c r="K53" s="408" t="e">
        <f>'2.CHI TIET'!AX39</f>
        <v>#REF!</v>
      </c>
      <c r="L53" s="271" t="e">
        <f>'2.CHI TIET'!AY39</f>
        <v>#REF!</v>
      </c>
      <c r="M53" s="250">
        <v>23</v>
      </c>
      <c r="N53" s="251">
        <v>23</v>
      </c>
    </row>
    <row r="54" spans="1:15" ht="25.5" hidden="1" customHeight="1">
      <c r="A54" s="268"/>
      <c r="B54" s="275" t="s">
        <v>440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305" t="e">
        <f>'2.CHI TIET'!#REF!</f>
        <v>#REF!</v>
      </c>
      <c r="I54" s="271" t="e">
        <f>'2.CHI TIET'!#REF!</f>
        <v>#REF!</v>
      </c>
      <c r="J54" s="417" t="e">
        <f>'2.CHI TIET'!#REF!</f>
        <v>#REF!</v>
      </c>
      <c r="K54" s="408" t="e">
        <f>'2.CHI TIET'!#REF!</f>
        <v>#REF!</v>
      </c>
      <c r="L54" s="271" t="e">
        <f>'2.CHI TIET'!#REF!</f>
        <v>#REF!</v>
      </c>
      <c r="M54" s="250"/>
    </row>
    <row r="55" spans="1:15" ht="25.5" hidden="1" customHeight="1">
      <c r="A55" s="268"/>
      <c r="B55" s="275" t="s">
        <v>335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305" t="e">
        <f>'2.CHI TIET'!#REF!</f>
        <v>#REF!</v>
      </c>
      <c r="I55" s="271" t="e">
        <f>'2.CHI TIET'!#REF!</f>
        <v>#REF!</v>
      </c>
      <c r="J55" s="417" t="e">
        <f>'2.CHI TIET'!#REF!</f>
        <v>#REF!</v>
      </c>
      <c r="K55" s="408" t="e">
        <f>'2.CHI TIET'!#REF!</f>
        <v>#REF!</v>
      </c>
      <c r="L55" s="271" t="e">
        <f>'2.CHI TIET'!#REF!</f>
        <v>#REF!</v>
      </c>
      <c r="M55" s="250"/>
    </row>
    <row r="56" spans="1:15" ht="25.5" customHeight="1">
      <c r="A56" s="268">
        <v>12</v>
      </c>
      <c r="B56" s="378" t="s">
        <v>410</v>
      </c>
      <c r="C56" s="271" t="e">
        <f>'2.CHI TIET'!AO18</f>
        <v>#REF!</v>
      </c>
      <c r="D56" s="271" t="e">
        <f>'2.CHI TIET'!AQ18</f>
        <v>#REF!</v>
      </c>
      <c r="E56" s="271" t="e">
        <f>'2.CHI TIET'!AR18</f>
        <v>#REF!</v>
      </c>
      <c r="F56" s="271" t="e">
        <f>'2.CHI TIET'!AS18</f>
        <v>#REF!</v>
      </c>
      <c r="G56" s="271" t="e">
        <f>'2.CHI TIET'!AT18</f>
        <v>#REF!</v>
      </c>
      <c r="H56" s="305" t="e">
        <f>'2.CHI TIET'!AU18</f>
        <v>#REF!</v>
      </c>
      <c r="I56" s="271" t="e">
        <f>'2.CHI TIET'!AV18</f>
        <v>#REF!</v>
      </c>
      <c r="J56" s="417" t="e">
        <f>'2.CHI TIET'!AW18</f>
        <v>#REF!</v>
      </c>
      <c r="K56" s="408" t="e">
        <f>'2.CHI TIET'!AX18</f>
        <v>#REF!</v>
      </c>
      <c r="L56" s="271" t="e">
        <f>'2.CHI TIET'!AY18</f>
        <v>#REF!</v>
      </c>
      <c r="M56" s="250">
        <v>20</v>
      </c>
      <c r="N56" s="251">
        <v>21</v>
      </c>
    </row>
    <row r="57" spans="1:15" ht="25.5" hidden="1" customHeight="1">
      <c r="A57" s="268"/>
      <c r="B57" s="275" t="s">
        <v>434</v>
      </c>
      <c r="C57" s="271" t="e">
        <f>'2.CHI TIET'!#REF!</f>
        <v>#REF!</v>
      </c>
      <c r="D57" s="271" t="e">
        <f>'2.CHI TIET'!#REF!</f>
        <v>#REF!</v>
      </c>
      <c r="E57" s="271" t="e">
        <f>'2.CHI TIET'!#REF!</f>
        <v>#REF!</v>
      </c>
      <c r="F57" s="271" t="e">
        <f>'2.CHI TIET'!#REF!</f>
        <v>#REF!</v>
      </c>
      <c r="G57" s="271" t="e">
        <f>'2.CHI TIET'!#REF!</f>
        <v>#REF!</v>
      </c>
      <c r="H57" s="305" t="e">
        <f>'2.CHI TIET'!#REF!</f>
        <v>#REF!</v>
      </c>
      <c r="I57" s="271" t="e">
        <f>'2.CHI TIET'!#REF!</f>
        <v>#REF!</v>
      </c>
      <c r="J57" s="417" t="e">
        <f>'2.CHI TIET'!#REF!</f>
        <v>#REF!</v>
      </c>
      <c r="K57" s="408" t="e">
        <f>'2.CHI TIET'!#REF!</f>
        <v>#REF!</v>
      </c>
      <c r="L57" s="271" t="e">
        <f>'2.CHI TIET'!#REF!</f>
        <v>#REF!</v>
      </c>
      <c r="M57" s="250"/>
    </row>
    <row r="58" spans="1:15" ht="25.5" hidden="1" customHeight="1">
      <c r="A58" s="268"/>
      <c r="B58" s="275" t="s">
        <v>363</v>
      </c>
      <c r="C58" s="271" t="e">
        <f>'2.CHI TIET'!AO42</f>
        <v>#REF!</v>
      </c>
      <c r="D58" s="271" t="e">
        <f>'2.CHI TIET'!AQ42</f>
        <v>#REF!</v>
      </c>
      <c r="E58" s="271" t="e">
        <f>'2.CHI TIET'!AR42</f>
        <v>#REF!</v>
      </c>
      <c r="F58" s="271" t="e">
        <f>'2.CHI TIET'!AS42</f>
        <v>#REF!</v>
      </c>
      <c r="G58" s="271" t="e">
        <f>'2.CHI TIET'!AT42</f>
        <v>#REF!</v>
      </c>
      <c r="H58" s="305" t="e">
        <f>'2.CHI TIET'!AU42</f>
        <v>#REF!</v>
      </c>
      <c r="I58" s="271" t="e">
        <f>'2.CHI TIET'!AV42</f>
        <v>#REF!</v>
      </c>
      <c r="J58" s="417" t="e">
        <f>'2.CHI TIET'!AW42</f>
        <v>#REF!</v>
      </c>
      <c r="K58" s="408" t="e">
        <f>'2.CHI TIET'!AX42</f>
        <v>#REF!</v>
      </c>
      <c r="L58" s="271" t="e">
        <f>'2.CHI TIET'!AY42</f>
        <v>#REF!</v>
      </c>
      <c r="M58" s="250"/>
    </row>
    <row r="59" spans="1:15" ht="25.5" hidden="1" customHeight="1">
      <c r="A59" s="268"/>
      <c r="B59" s="275" t="s">
        <v>446</v>
      </c>
      <c r="C59" s="271" t="e">
        <f>'2.CHI TIET'!#REF!</f>
        <v>#REF!</v>
      </c>
      <c r="D59" s="271" t="e">
        <f>'2.CHI TIET'!#REF!</f>
        <v>#REF!</v>
      </c>
      <c r="E59" s="271" t="e">
        <f>'2.CHI TIET'!#REF!</f>
        <v>#REF!</v>
      </c>
      <c r="F59" s="271" t="e">
        <f>'2.CHI TIET'!#REF!</f>
        <v>#REF!</v>
      </c>
      <c r="G59" s="271" t="e">
        <f>'2.CHI TIET'!#REF!</f>
        <v>#REF!</v>
      </c>
      <c r="H59" s="305" t="e">
        <f>'2.CHI TIET'!#REF!</f>
        <v>#REF!</v>
      </c>
      <c r="I59" s="271" t="e">
        <f>'2.CHI TIET'!#REF!</f>
        <v>#REF!</v>
      </c>
      <c r="J59" s="417" t="e">
        <f>'2.CHI TIET'!#REF!</f>
        <v>#REF!</v>
      </c>
      <c r="K59" s="408" t="e">
        <f>'2.CHI TIET'!#REF!</f>
        <v>#REF!</v>
      </c>
      <c r="L59" s="271" t="e">
        <f>'2.CHI TIET'!#REF!</f>
        <v>#REF!</v>
      </c>
      <c r="M59" s="250"/>
    </row>
    <row r="60" spans="1:15" ht="25.5" hidden="1" customHeight="1">
      <c r="A60" s="268"/>
      <c r="B60" s="275" t="s">
        <v>456</v>
      </c>
      <c r="C60" s="271" t="e">
        <f>'2.CHI TIET'!AO58</f>
        <v>#REF!</v>
      </c>
      <c r="D60" s="271" t="e">
        <f>'2.CHI TIET'!AQ58</f>
        <v>#REF!</v>
      </c>
      <c r="E60" s="271" t="e">
        <f>'2.CHI TIET'!AR58</f>
        <v>#REF!</v>
      </c>
      <c r="F60" s="271" t="e">
        <f>'2.CHI TIET'!AS58</f>
        <v>#REF!</v>
      </c>
      <c r="G60" s="271" t="e">
        <f>'2.CHI TIET'!AT58</f>
        <v>#REF!</v>
      </c>
      <c r="H60" s="305" t="e">
        <f>'2.CHI TIET'!AU58</f>
        <v>#REF!</v>
      </c>
      <c r="I60" s="271" t="e">
        <f>'2.CHI TIET'!AV58</f>
        <v>#REF!</v>
      </c>
      <c r="J60" s="417" t="e">
        <f>'2.CHI TIET'!AW58</f>
        <v>#REF!</v>
      </c>
      <c r="K60" s="408" t="e">
        <f>'2.CHI TIET'!AX58</f>
        <v>#REF!</v>
      </c>
      <c r="L60" s="271" t="e">
        <f>'2.CHI TIET'!AY58</f>
        <v>#REF!</v>
      </c>
      <c r="M60" s="250"/>
    </row>
    <row r="61" spans="1:15" ht="25.5" customHeight="1">
      <c r="A61" s="268">
        <v>13</v>
      </c>
      <c r="B61" s="378" t="s">
        <v>413</v>
      </c>
      <c r="C61" s="271" t="e">
        <f>'2.CHI TIET'!AO27</f>
        <v>#REF!</v>
      </c>
      <c r="D61" s="271" t="e">
        <f>'2.CHI TIET'!AQ27</f>
        <v>#REF!</v>
      </c>
      <c r="E61" s="271" t="e">
        <f>'2.CHI TIET'!AR27</f>
        <v>#REF!</v>
      </c>
      <c r="F61" s="271" t="e">
        <f>'2.CHI TIET'!AS27</f>
        <v>#REF!</v>
      </c>
      <c r="G61" s="271" t="e">
        <f>'2.CHI TIET'!AT27</f>
        <v>#REF!</v>
      </c>
      <c r="H61" s="305" t="e">
        <f>'2.CHI TIET'!AU27</f>
        <v>#REF!</v>
      </c>
      <c r="I61" s="271" t="e">
        <f>'2.CHI TIET'!AV27</f>
        <v>#REF!</v>
      </c>
      <c r="J61" s="417" t="e">
        <f>'2.CHI TIET'!AW27</f>
        <v>#REF!</v>
      </c>
      <c r="K61" s="408" t="e">
        <f>'2.CHI TIET'!AX27</f>
        <v>#REF!</v>
      </c>
      <c r="L61" s="271" t="e">
        <f>'2.CHI TIET'!AY27</f>
        <v>#REF!</v>
      </c>
      <c r="M61" s="250">
        <v>7</v>
      </c>
      <c r="N61" s="251">
        <v>6</v>
      </c>
    </row>
    <row r="62" spans="1:15" ht="25.5" hidden="1" customHeight="1">
      <c r="A62" s="268"/>
      <c r="B62" s="275" t="s">
        <v>338</v>
      </c>
      <c r="C62" s="271" t="e">
        <f>'2.CHI TIET'!#REF!</f>
        <v>#REF!</v>
      </c>
      <c r="D62" s="271" t="e">
        <f>'2.CHI TIET'!#REF!</f>
        <v>#REF!</v>
      </c>
      <c r="E62" s="271" t="e">
        <f>'2.CHI TIET'!#REF!</f>
        <v>#REF!</v>
      </c>
      <c r="F62" s="271" t="e">
        <f>'2.CHI TIET'!#REF!</f>
        <v>#REF!</v>
      </c>
      <c r="G62" s="271" t="e">
        <f>'2.CHI TIET'!#REF!</f>
        <v>#REF!</v>
      </c>
      <c r="H62" s="305" t="e">
        <f>'2.CHI TIET'!#REF!</f>
        <v>#REF!</v>
      </c>
      <c r="I62" s="271" t="e">
        <f>'2.CHI TIET'!#REF!</f>
        <v>#REF!</v>
      </c>
      <c r="J62" s="417" t="e">
        <f>'2.CHI TIET'!#REF!</f>
        <v>#REF!</v>
      </c>
      <c r="K62" s="408" t="e">
        <f>'2.CHI TIET'!#REF!</f>
        <v>#REF!</v>
      </c>
      <c r="L62" s="271" t="e">
        <f>'2.CHI TIET'!#REF!</f>
        <v>#REF!</v>
      </c>
      <c r="M62" s="250"/>
    </row>
    <row r="63" spans="1:15" ht="25.5" hidden="1" customHeight="1">
      <c r="A63" s="268"/>
      <c r="B63" s="275" t="s">
        <v>357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305" t="e">
        <f>'2.CHI TIET'!#REF!</f>
        <v>#REF!</v>
      </c>
      <c r="I63" s="271" t="e">
        <f>'2.CHI TIET'!#REF!</f>
        <v>#REF!</v>
      </c>
      <c r="J63" s="417" t="e">
        <f>'2.CHI TIET'!#REF!</f>
        <v>#REF!</v>
      </c>
      <c r="K63" s="408" t="e">
        <f>'2.CHI TIET'!#REF!</f>
        <v>#REF!</v>
      </c>
      <c r="L63" s="271" t="e">
        <f>'2.CHI TIET'!#REF!</f>
        <v>#REF!</v>
      </c>
      <c r="M63" s="250"/>
    </row>
    <row r="64" spans="1:15" ht="25.5" customHeight="1">
      <c r="A64" s="268">
        <v>14</v>
      </c>
      <c r="B64" s="378" t="s">
        <v>424</v>
      </c>
      <c r="C64" s="271" t="e">
        <f>'2.CHI TIET'!AO57</f>
        <v>#REF!</v>
      </c>
      <c r="D64" s="271" t="e">
        <f>'2.CHI TIET'!AQ57</f>
        <v>#REF!</v>
      </c>
      <c r="E64" s="271" t="e">
        <f>'2.CHI TIET'!AR57</f>
        <v>#REF!</v>
      </c>
      <c r="F64" s="271" t="e">
        <f>'2.CHI TIET'!AS57</f>
        <v>#REF!</v>
      </c>
      <c r="G64" s="271" t="e">
        <f>'2.CHI TIET'!AT57</f>
        <v>#REF!</v>
      </c>
      <c r="H64" s="305" t="e">
        <f>'2.CHI TIET'!AU57</f>
        <v>#REF!</v>
      </c>
      <c r="I64" s="271" t="e">
        <f>'2.CHI TIET'!AV57</f>
        <v>#REF!</v>
      </c>
      <c r="J64" s="417" t="e">
        <f>'2.CHI TIET'!AW57</f>
        <v>#REF!</v>
      </c>
      <c r="K64" s="408" t="e">
        <f>'2.CHI TIET'!AX57</f>
        <v>#REF!</v>
      </c>
      <c r="L64" s="271" t="e">
        <f>'2.CHI TIET'!AY57</f>
        <v>#REF!</v>
      </c>
      <c r="M64" s="250">
        <v>31</v>
      </c>
      <c r="N64" s="279">
        <v>39</v>
      </c>
      <c r="O64" s="279"/>
    </row>
    <row r="65" spans="1:17" ht="25.5" hidden="1" customHeight="1">
      <c r="A65" s="268"/>
      <c r="B65" s="276" t="s">
        <v>372</v>
      </c>
      <c r="C65" s="271" t="e">
        <f>'2.CHI TIET'!AO62</f>
        <v>#REF!</v>
      </c>
      <c r="D65" s="271" t="e">
        <f>'2.CHI TIET'!AQ62</f>
        <v>#REF!</v>
      </c>
      <c r="E65" s="271" t="e">
        <f>'2.CHI TIET'!AR62</f>
        <v>#REF!</v>
      </c>
      <c r="F65" s="271" t="e">
        <f>'2.CHI TIET'!AS62</f>
        <v>#REF!</v>
      </c>
      <c r="G65" s="271" t="e">
        <f>'2.CHI TIET'!AT62</f>
        <v>#REF!</v>
      </c>
      <c r="H65" s="305" t="e">
        <f>'2.CHI TIET'!AU62</f>
        <v>#REF!</v>
      </c>
      <c r="I65" s="271" t="e">
        <f>'2.CHI TIET'!AV62</f>
        <v>#REF!</v>
      </c>
      <c r="J65" s="417" t="e">
        <f>'2.CHI TIET'!AW62</f>
        <v>#REF!</v>
      </c>
      <c r="K65" s="408" t="e">
        <f>'2.CHI TIET'!AX62</f>
        <v>#REF!</v>
      </c>
      <c r="L65" s="271" t="e">
        <f>'2.CHI TIET'!AY62</f>
        <v>#REF!</v>
      </c>
      <c r="M65" s="250"/>
    </row>
    <row r="66" spans="1:17" ht="25.5" hidden="1" customHeight="1">
      <c r="A66" s="268"/>
      <c r="B66" s="275" t="s">
        <v>378</v>
      </c>
      <c r="C66" s="271" t="e">
        <f>'2.CHI TIET'!#REF!</f>
        <v>#REF!</v>
      </c>
      <c r="D66" s="271" t="e">
        <f>'2.CHI TIET'!#REF!</f>
        <v>#REF!</v>
      </c>
      <c r="E66" s="271" t="e">
        <f>'2.CHI TIET'!#REF!</f>
        <v>#REF!</v>
      </c>
      <c r="F66" s="271" t="e">
        <f>'2.CHI TIET'!#REF!</f>
        <v>#REF!</v>
      </c>
      <c r="G66" s="271" t="e">
        <f>'2.CHI TIET'!#REF!</f>
        <v>#REF!</v>
      </c>
      <c r="H66" s="305" t="e">
        <f>'2.CHI TIET'!#REF!</f>
        <v>#REF!</v>
      </c>
      <c r="I66" s="271" t="e">
        <f>'2.CHI TIET'!#REF!</f>
        <v>#REF!</v>
      </c>
      <c r="J66" s="417" t="e">
        <f>'2.CHI TIET'!#REF!</f>
        <v>#REF!</v>
      </c>
      <c r="K66" s="408" t="e">
        <f>'2.CHI TIET'!#REF!</f>
        <v>#REF!</v>
      </c>
      <c r="L66" s="271" t="e">
        <f>'2.CHI TIET'!#REF!</f>
        <v>#REF!</v>
      </c>
      <c r="M66" s="250"/>
    </row>
    <row r="67" spans="1:17" ht="25.5" customHeight="1">
      <c r="A67" s="268">
        <v>15</v>
      </c>
      <c r="B67" s="378" t="s">
        <v>414</v>
      </c>
      <c r="C67" s="271" t="e">
        <f>'2.CHI TIET'!AO28</f>
        <v>#REF!</v>
      </c>
      <c r="D67" s="271" t="e">
        <f>'2.CHI TIET'!AQ28</f>
        <v>#REF!</v>
      </c>
      <c r="E67" s="271" t="e">
        <f>'2.CHI TIET'!AR28</f>
        <v>#REF!</v>
      </c>
      <c r="F67" s="271" t="e">
        <f>'2.CHI TIET'!AS28</f>
        <v>#REF!</v>
      </c>
      <c r="G67" s="271" t="e">
        <f>'2.CHI TIET'!AT28</f>
        <v>#REF!</v>
      </c>
      <c r="H67" s="305" t="e">
        <f>'2.CHI TIET'!AU28</f>
        <v>#REF!</v>
      </c>
      <c r="I67" s="271" t="e">
        <f>'2.CHI TIET'!AV28</f>
        <v>#REF!</v>
      </c>
      <c r="J67" s="417" t="e">
        <f>'2.CHI TIET'!AW28</f>
        <v>#REF!</v>
      </c>
      <c r="K67" s="408" t="e">
        <f>'2.CHI TIET'!AX28</f>
        <v>#REF!</v>
      </c>
      <c r="L67" s="271" t="e">
        <f>'2.CHI TIET'!AY28</f>
        <v>#REF!</v>
      </c>
      <c r="M67" s="250">
        <v>34</v>
      </c>
      <c r="N67" s="251">
        <v>34</v>
      </c>
    </row>
    <row r="68" spans="1:17" ht="25.5" customHeight="1">
      <c r="A68" s="268">
        <v>16</v>
      </c>
      <c r="B68" s="378" t="s">
        <v>423</v>
      </c>
      <c r="C68" s="271" t="e">
        <f>'2.CHI TIET'!AO56</f>
        <v>#REF!</v>
      </c>
      <c r="D68" s="271" t="e">
        <f>'2.CHI TIET'!AQ56</f>
        <v>#REF!</v>
      </c>
      <c r="E68" s="271" t="e">
        <f>'2.CHI TIET'!AR56</f>
        <v>#REF!</v>
      </c>
      <c r="F68" s="271" t="e">
        <f>'2.CHI TIET'!AS56</f>
        <v>#REF!</v>
      </c>
      <c r="G68" s="271" t="e">
        <f>'2.CHI TIET'!AT56</f>
        <v>#REF!</v>
      </c>
      <c r="H68" s="305" t="e">
        <f>'2.CHI TIET'!AU56</f>
        <v>#REF!</v>
      </c>
      <c r="I68" s="271" t="e">
        <f>'2.CHI TIET'!AV56</f>
        <v>#REF!</v>
      </c>
      <c r="J68" s="417" t="e">
        <f>'2.CHI TIET'!AW56</f>
        <v>#REF!</v>
      </c>
      <c r="K68" s="408" t="e">
        <f>'2.CHI TIET'!AX56</f>
        <v>#REF!</v>
      </c>
      <c r="L68" s="271" t="e">
        <f>'2.CHI TIET'!AY56</f>
        <v>#REF!</v>
      </c>
      <c r="M68" s="250">
        <v>11</v>
      </c>
      <c r="N68" s="279">
        <v>26</v>
      </c>
      <c r="O68" s="279"/>
      <c r="P68" s="279"/>
      <c r="Q68" s="279"/>
    </row>
    <row r="69" spans="1:17" ht="25.5" hidden="1" customHeight="1">
      <c r="A69" s="268"/>
      <c r="B69" s="275" t="s">
        <v>433</v>
      </c>
      <c r="C69" s="271" t="e">
        <f>'2.CHI TIET'!#REF!</f>
        <v>#REF!</v>
      </c>
      <c r="D69" s="271" t="e">
        <f>'2.CHI TIET'!#REF!</f>
        <v>#REF!</v>
      </c>
      <c r="E69" s="271" t="e">
        <f>'2.CHI TIET'!#REF!</f>
        <v>#REF!</v>
      </c>
      <c r="F69" s="271" t="e">
        <f>'2.CHI TIET'!#REF!</f>
        <v>#REF!</v>
      </c>
      <c r="G69" s="271" t="e">
        <f>'2.CHI TIET'!#REF!</f>
        <v>#REF!</v>
      </c>
      <c r="H69" s="305" t="e">
        <f>'2.CHI TIET'!#REF!</f>
        <v>#REF!</v>
      </c>
      <c r="I69" s="271" t="e">
        <f>'2.CHI TIET'!#REF!</f>
        <v>#REF!</v>
      </c>
      <c r="J69" s="417" t="e">
        <f>'2.CHI TIET'!#REF!</f>
        <v>#REF!</v>
      </c>
      <c r="K69" s="408" t="e">
        <f>'2.CHI TIET'!#REF!</f>
        <v>#REF!</v>
      </c>
      <c r="L69" s="271" t="e">
        <f>'2.CHI TIET'!#REF!</f>
        <v>#REF!</v>
      </c>
      <c r="M69" s="250"/>
    </row>
    <row r="70" spans="1:17" ht="25.5" hidden="1" customHeight="1">
      <c r="A70" s="268"/>
      <c r="B70" s="275" t="s">
        <v>350</v>
      </c>
      <c r="C70" s="271" t="e">
        <f>'2.CHI TIET'!#REF!</f>
        <v>#REF!</v>
      </c>
      <c r="D70" s="271" t="e">
        <f>'2.CHI TIET'!#REF!</f>
        <v>#REF!</v>
      </c>
      <c r="E70" s="271" t="e">
        <f>'2.CHI TIET'!#REF!</f>
        <v>#REF!</v>
      </c>
      <c r="F70" s="271" t="e">
        <f>'2.CHI TIET'!#REF!</f>
        <v>#REF!</v>
      </c>
      <c r="G70" s="271" t="e">
        <f>'2.CHI TIET'!#REF!</f>
        <v>#REF!</v>
      </c>
      <c r="H70" s="305" t="e">
        <f>'2.CHI TIET'!#REF!</f>
        <v>#REF!</v>
      </c>
      <c r="I70" s="271" t="e">
        <f>'2.CHI TIET'!#REF!</f>
        <v>#REF!</v>
      </c>
      <c r="J70" s="417" t="e">
        <f>'2.CHI TIET'!#REF!</f>
        <v>#REF!</v>
      </c>
      <c r="K70" s="408" t="e">
        <f>'2.CHI TIET'!#REF!</f>
        <v>#REF!</v>
      </c>
      <c r="L70" s="271" t="e">
        <f>'2.CHI TIET'!#REF!</f>
        <v>#REF!</v>
      </c>
      <c r="M70" s="250"/>
    </row>
    <row r="71" spans="1:17" ht="25.5" hidden="1" customHeight="1">
      <c r="A71" s="280"/>
      <c r="B71" s="275" t="s">
        <v>449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417" t="e">
        <f>'2.CHI TIET'!#REF!</f>
        <v>#REF!</v>
      </c>
      <c r="K71" s="408" t="e">
        <f>'2.CHI TIET'!#REF!</f>
        <v>#REF!</v>
      </c>
      <c r="L71" s="271" t="e">
        <f>'2.CHI TIET'!#REF!</f>
        <v>#REF!</v>
      </c>
      <c r="M71" s="283"/>
      <c r="N71" s="284"/>
      <c r="O71" s="284"/>
      <c r="P71" s="284"/>
      <c r="Q71" s="284"/>
    </row>
    <row r="72" spans="1:17" ht="25.5" hidden="1" customHeight="1">
      <c r="A72" s="268"/>
      <c r="B72" s="275" t="s">
        <v>355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417" t="e">
        <f>'2.CHI TIET'!#REF!</f>
        <v>#REF!</v>
      </c>
      <c r="K72" s="408" t="e">
        <f>'2.CHI TIET'!#REF!</f>
        <v>#REF!</v>
      </c>
      <c r="L72" s="271" t="e">
        <f>'2.CHI TIET'!#REF!</f>
        <v>#REF!</v>
      </c>
      <c r="M72" s="250"/>
    </row>
    <row r="73" spans="1:17" ht="25.5" hidden="1" customHeight="1">
      <c r="A73" s="268"/>
      <c r="B73" s="275" t="s">
        <v>337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417" t="e">
        <f>'2.CHI TIET'!#REF!</f>
        <v>#REF!</v>
      </c>
      <c r="K73" s="408" t="e">
        <f>'2.CHI TIET'!#REF!</f>
        <v>#REF!</v>
      </c>
      <c r="L73" s="271" t="e">
        <f>'2.CHI TIET'!#REF!</f>
        <v>#REF!</v>
      </c>
      <c r="M73" s="250"/>
    </row>
    <row r="74" spans="1:17" ht="25.5" hidden="1" customHeight="1">
      <c r="A74" s="268"/>
      <c r="B74" s="275" t="s">
        <v>347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417" t="e">
        <f>'2.CHI TIET'!#REF!</f>
        <v>#REF!</v>
      </c>
      <c r="K74" s="408" t="e">
        <f>'2.CHI TIET'!#REF!</f>
        <v>#REF!</v>
      </c>
      <c r="L74" s="271" t="e">
        <f>'2.CHI TIET'!#REF!</f>
        <v>#REF!</v>
      </c>
      <c r="M74" s="250"/>
    </row>
    <row r="75" spans="1:17" ht="25.5" customHeight="1">
      <c r="A75" s="268">
        <v>17</v>
      </c>
      <c r="B75" s="378" t="s">
        <v>422</v>
      </c>
      <c r="C75" s="271" t="e">
        <f>'2.CHI TIET'!AO52</f>
        <v>#REF!</v>
      </c>
      <c r="D75" s="271" t="e">
        <f>'2.CHI TIET'!AQ52</f>
        <v>#REF!</v>
      </c>
      <c r="E75" s="271" t="e">
        <f>'2.CHI TIET'!AR52</f>
        <v>#REF!</v>
      </c>
      <c r="F75" s="271" t="e">
        <f>'2.CHI TIET'!AS52</f>
        <v>#REF!</v>
      </c>
      <c r="G75" s="271" t="e">
        <f>'2.CHI TIET'!AT52</f>
        <v>#REF!</v>
      </c>
      <c r="H75" s="305" t="e">
        <f>'2.CHI TIET'!AU52</f>
        <v>#REF!</v>
      </c>
      <c r="I75" s="271" t="e">
        <f>'2.CHI TIET'!AV52</f>
        <v>#REF!</v>
      </c>
      <c r="J75" s="417" t="e">
        <f>'2.CHI TIET'!AW52</f>
        <v>#REF!</v>
      </c>
      <c r="K75" s="408" t="e">
        <f>'2.CHI TIET'!AX52</f>
        <v>#REF!</v>
      </c>
      <c r="L75" s="271" t="e">
        <f>'2.CHI TIET'!AY52</f>
        <v>#REF!</v>
      </c>
      <c r="M75" s="250">
        <v>13</v>
      </c>
      <c r="N75" s="251">
        <v>19</v>
      </c>
    </row>
    <row r="76" spans="1:17" ht="25.5" hidden="1" customHeight="1">
      <c r="A76" s="268"/>
      <c r="B76" s="275" t="s">
        <v>441</v>
      </c>
      <c r="C76" s="271" t="e">
        <f>'2.CHI TIET'!#REF!</f>
        <v>#REF!</v>
      </c>
      <c r="D76" s="271" t="e">
        <f>'2.CHI TIET'!#REF!</f>
        <v>#REF!</v>
      </c>
      <c r="E76" s="271" t="e">
        <f>'2.CHI TIET'!#REF!</f>
        <v>#REF!</v>
      </c>
      <c r="F76" s="271" t="e">
        <f>'2.CHI TIET'!#REF!</f>
        <v>#REF!</v>
      </c>
      <c r="G76" s="271" t="e">
        <f>'2.CHI TIET'!#REF!</f>
        <v>#REF!</v>
      </c>
      <c r="H76" s="307" t="e">
        <f>'2.CHI TIET'!#REF!</f>
        <v>#REF!</v>
      </c>
      <c r="I76" s="413" t="e">
        <f>'2.CHI TIET'!#REF!</f>
        <v>#REF!</v>
      </c>
      <c r="J76" s="278" t="e">
        <f>'2.CHI TIET'!#REF!</f>
        <v>#REF!</v>
      </c>
      <c r="K76" s="409" t="e">
        <f>'2.CHI TIET'!#REF!</f>
        <v>#REF!</v>
      </c>
      <c r="L76" s="278" t="e">
        <f>'2.CHI TIET'!#REF!</f>
        <v>#REF!</v>
      </c>
      <c r="M76" s="250"/>
    </row>
    <row r="77" spans="1:17" ht="25.5" hidden="1" customHeight="1">
      <c r="A77" s="268"/>
      <c r="B77" s="275" t="s">
        <v>366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417" t="e">
        <f>'2.CHI TIET'!#REF!</f>
        <v>#REF!</v>
      </c>
      <c r="K77" s="408" t="e">
        <f>'2.CHI TIET'!#REF!</f>
        <v>#REF!</v>
      </c>
      <c r="L77" s="271" t="e">
        <f>'2.CHI TIET'!#REF!</f>
        <v>#REF!</v>
      </c>
      <c r="M77" s="250"/>
    </row>
    <row r="78" spans="1:17" ht="25.5" hidden="1" customHeight="1">
      <c r="A78" s="268"/>
      <c r="B78" s="275" t="s">
        <v>368</v>
      </c>
      <c r="C78" s="271" t="e">
        <f>'2.CHI TIET'!AO53</f>
        <v>#REF!</v>
      </c>
      <c r="D78" s="271" t="e">
        <f>'2.CHI TIET'!AQ53</f>
        <v>#REF!</v>
      </c>
      <c r="E78" s="271" t="e">
        <f>'2.CHI TIET'!AR53</f>
        <v>#REF!</v>
      </c>
      <c r="F78" s="271" t="e">
        <f>'2.CHI TIET'!AS53</f>
        <v>#REF!</v>
      </c>
      <c r="G78" s="271" t="e">
        <f>'2.CHI TIET'!AT53</f>
        <v>#REF!</v>
      </c>
      <c r="H78" s="307" t="e">
        <f>'2.CHI TIET'!AU53</f>
        <v>#REF!</v>
      </c>
      <c r="I78" s="413" t="e">
        <f>'2.CHI TIET'!AV53</f>
        <v>#REF!</v>
      </c>
      <c r="J78" s="278" t="e">
        <f>'2.CHI TIET'!AW53</f>
        <v>#REF!</v>
      </c>
      <c r="K78" s="409" t="e">
        <f>'2.CHI TIET'!AX53</f>
        <v>#REF!</v>
      </c>
      <c r="L78" s="278" t="e">
        <f>'2.CHI TIET'!AY53</f>
        <v>#REF!</v>
      </c>
      <c r="M78" s="250"/>
    </row>
    <row r="79" spans="1:17" s="284" customFormat="1" ht="25.5" hidden="1" customHeight="1">
      <c r="A79" s="268"/>
      <c r="B79" s="275" t="s">
        <v>354</v>
      </c>
      <c r="C79" s="271" t="e">
        <f>'2.CHI TIET'!#REF!</f>
        <v>#REF!</v>
      </c>
      <c r="D79" s="271" t="e">
        <f>'2.CHI TIET'!#REF!</f>
        <v>#REF!</v>
      </c>
      <c r="E79" s="271" t="e">
        <f>'2.CHI TIET'!#REF!</f>
        <v>#REF!</v>
      </c>
      <c r="F79" s="271" t="e">
        <f>'2.CHI TIET'!#REF!</f>
        <v>#REF!</v>
      </c>
      <c r="G79" s="271" t="e">
        <f>'2.CHI TIET'!#REF!</f>
        <v>#REF!</v>
      </c>
      <c r="H79" s="307" t="e">
        <f>'2.CHI TIET'!#REF!</f>
        <v>#REF!</v>
      </c>
      <c r="I79" s="413" t="e">
        <f>'2.CHI TIET'!#REF!</f>
        <v>#REF!</v>
      </c>
      <c r="J79" s="278" t="e">
        <f>'2.CHI TIET'!#REF!</f>
        <v>#REF!</v>
      </c>
      <c r="K79" s="409" t="e">
        <f>'2.CHI TIET'!#REF!</f>
        <v>#REF!</v>
      </c>
      <c r="L79" s="278" t="e">
        <f>'2.CHI TIET'!#REF!</f>
        <v>#REF!</v>
      </c>
      <c r="M79" s="250"/>
      <c r="N79" s="251"/>
      <c r="O79" s="251"/>
      <c r="P79" s="251"/>
      <c r="Q79" s="251"/>
    </row>
    <row r="80" spans="1:17" s="284" customFormat="1" ht="25.5" hidden="1" customHeight="1">
      <c r="A80" s="268"/>
      <c r="B80" s="275" t="s">
        <v>367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305" t="e">
        <f>'2.CHI TIET'!#REF!</f>
        <v>#REF!</v>
      </c>
      <c r="I80" s="271" t="e">
        <f>'2.CHI TIET'!#REF!</f>
        <v>#REF!</v>
      </c>
      <c r="J80" s="417" t="e">
        <f>'2.CHI TIET'!#REF!</f>
        <v>#REF!</v>
      </c>
      <c r="K80" s="408" t="e">
        <f>'2.CHI TIET'!#REF!</f>
        <v>#REF!</v>
      </c>
      <c r="L80" s="271" t="e">
        <f>'2.CHI TIET'!#REF!</f>
        <v>#REF!</v>
      </c>
      <c r="M80" s="250"/>
      <c r="N80" s="251"/>
      <c r="O80" s="251"/>
      <c r="P80" s="251"/>
      <c r="Q80" s="251"/>
    </row>
    <row r="81" spans="1:17" s="284" customFormat="1" ht="25.5" hidden="1" customHeight="1">
      <c r="A81" s="268"/>
      <c r="B81" s="275" t="s">
        <v>375</v>
      </c>
      <c r="C81" s="271">
        <f>'2.CHI TIET'!AO73</f>
        <v>0</v>
      </c>
      <c r="D81" s="271">
        <f>'2.CHI TIET'!AQ73</f>
        <v>0</v>
      </c>
      <c r="E81" s="271">
        <f>'2.CHI TIET'!AR73</f>
        <v>0</v>
      </c>
      <c r="F81" s="271">
        <f>'2.CHI TIET'!AS73</f>
        <v>0</v>
      </c>
      <c r="G81" s="271">
        <f>'2.CHI TIET'!AT73</f>
        <v>0</v>
      </c>
      <c r="H81" s="305">
        <f>'2.CHI TIET'!AU73</f>
        <v>0</v>
      </c>
      <c r="I81" s="271">
        <f>'2.CHI TIET'!AV73</f>
        <v>0</v>
      </c>
      <c r="J81" s="417">
        <f>'2.CHI TIET'!AW73</f>
        <v>0</v>
      </c>
      <c r="K81" s="408">
        <f>'2.CHI TIET'!AX73</f>
        <v>0</v>
      </c>
      <c r="L81" s="271">
        <f>'2.CHI TIET'!AY73</f>
        <v>0</v>
      </c>
      <c r="M81" s="250"/>
      <c r="N81" s="251"/>
      <c r="O81" s="251"/>
      <c r="P81" s="251"/>
      <c r="Q81" s="251"/>
    </row>
    <row r="82" spans="1:17" s="284" customFormat="1" ht="25.5" customHeight="1">
      <c r="A82" s="268">
        <v>18</v>
      </c>
      <c r="B82" s="378" t="s">
        <v>416</v>
      </c>
      <c r="C82" s="271" t="e">
        <f>'2.CHI TIET'!AO38</f>
        <v>#REF!</v>
      </c>
      <c r="D82" s="271" t="e">
        <f>'2.CHI TIET'!AQ38</f>
        <v>#REF!</v>
      </c>
      <c r="E82" s="271" t="e">
        <f>'2.CHI TIET'!AR38</f>
        <v>#REF!</v>
      </c>
      <c r="F82" s="271" t="e">
        <f>'2.CHI TIET'!AS38</f>
        <v>#REF!</v>
      </c>
      <c r="G82" s="271" t="e">
        <f>'2.CHI TIET'!AT38</f>
        <v>#REF!</v>
      </c>
      <c r="H82" s="307" t="e">
        <f>'2.CHI TIET'!AU38</f>
        <v>#REF!</v>
      </c>
      <c r="I82" s="413" t="e">
        <f>'2.CHI TIET'!AV38</f>
        <v>#REF!</v>
      </c>
      <c r="J82" s="278" t="e">
        <f>'2.CHI TIET'!AW38</f>
        <v>#REF!</v>
      </c>
      <c r="K82" s="409" t="e">
        <f>'2.CHI TIET'!AX38</f>
        <v>#REF!</v>
      </c>
      <c r="L82" s="278" t="e">
        <f>'2.CHI TIET'!AY38</f>
        <v>#REF!</v>
      </c>
      <c r="M82" s="250">
        <v>18</v>
      </c>
      <c r="N82" s="251">
        <v>15</v>
      </c>
      <c r="O82" s="251"/>
      <c r="P82" s="251"/>
      <c r="Q82" s="251"/>
    </row>
    <row r="83" spans="1:17" s="284" customFormat="1" ht="25.5" hidden="1" customHeight="1">
      <c r="A83" s="268"/>
      <c r="B83" s="276" t="s">
        <v>457</v>
      </c>
      <c r="C83" s="271" t="e">
        <f>'2.CHI TIET'!AO66</f>
        <v>#REF!</v>
      </c>
      <c r="D83" s="271" t="e">
        <f>'2.CHI TIET'!AQ66</f>
        <v>#REF!</v>
      </c>
      <c r="E83" s="271" t="e">
        <f>'2.CHI TIET'!AR66</f>
        <v>#REF!</v>
      </c>
      <c r="F83" s="271" t="e">
        <f>'2.CHI TIET'!AS66</f>
        <v>#REF!</v>
      </c>
      <c r="G83" s="271" t="e">
        <f>'2.CHI TIET'!AT66</f>
        <v>#REF!</v>
      </c>
      <c r="H83" s="307" t="e">
        <f>'2.CHI TIET'!AU66</f>
        <v>#REF!</v>
      </c>
      <c r="I83" s="278" t="e">
        <f>'2.CHI TIET'!AV66</f>
        <v>#REF!</v>
      </c>
      <c r="J83" s="278" t="e">
        <f>'2.CHI TIET'!AW66</f>
        <v>#REF!</v>
      </c>
      <c r="K83" s="278" t="e">
        <f>'2.CHI TIET'!AX66</f>
        <v>#REF!</v>
      </c>
      <c r="L83" s="278" t="e">
        <f>'2.CHI TIET'!AY66</f>
        <v>#REF!</v>
      </c>
      <c r="M83" s="250"/>
      <c r="N83" s="251"/>
      <c r="O83" s="251"/>
      <c r="P83" s="251"/>
      <c r="Q83" s="251"/>
    </row>
    <row r="84" spans="1:17" s="284" customFormat="1" ht="25.5" hidden="1" customHeight="1">
      <c r="A84" s="268"/>
      <c r="B84" s="275" t="s">
        <v>365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278" t="e">
        <f>'2.CHI TIET'!#REF!</f>
        <v>#REF!</v>
      </c>
      <c r="J84" s="278" t="e">
        <f>'2.CHI TIET'!#REF!</f>
        <v>#REF!</v>
      </c>
      <c r="K84" s="278" t="e">
        <f>'2.CHI TIET'!#REF!</f>
        <v>#REF!</v>
      </c>
      <c r="L84" s="278" t="e">
        <f>'2.CHI TIET'!#REF!</f>
        <v>#REF!</v>
      </c>
      <c r="M84" s="250"/>
      <c r="N84" s="251"/>
      <c r="O84" s="251"/>
      <c r="P84" s="251"/>
      <c r="Q84" s="251"/>
    </row>
    <row r="85" spans="1:17" s="284" customFormat="1" ht="25.5" hidden="1" customHeight="1">
      <c r="A85" s="268"/>
      <c r="B85" s="275" t="s">
        <v>369</v>
      </c>
      <c r="C85" s="271" t="e">
        <f>'2.CHI TIET'!AO55</f>
        <v>#REF!</v>
      </c>
      <c r="D85" s="271" t="e">
        <f>'2.CHI TIET'!AQ55</f>
        <v>#REF!</v>
      </c>
      <c r="E85" s="271" t="e">
        <f>'2.CHI TIET'!AR55</f>
        <v>#REF!</v>
      </c>
      <c r="F85" s="271" t="e">
        <f>'2.CHI TIET'!AS55</f>
        <v>#REF!</v>
      </c>
      <c r="G85" s="271" t="e">
        <f>'2.CHI TIET'!AT55</f>
        <v>#REF!</v>
      </c>
      <c r="H85" s="307" t="e">
        <f>'2.CHI TIET'!AU55</f>
        <v>#REF!</v>
      </c>
      <c r="I85" s="278" t="e">
        <f>'2.CHI TIET'!AV55</f>
        <v>#REF!</v>
      </c>
      <c r="J85" s="278" t="e">
        <f>'2.CHI TIET'!AW55</f>
        <v>#REF!</v>
      </c>
      <c r="K85" s="278" t="e">
        <f>'2.CHI TIET'!AX55</f>
        <v>#REF!</v>
      </c>
      <c r="L85" s="278" t="e">
        <f>'2.CHI TIET'!AY55</f>
        <v>#REF!</v>
      </c>
      <c r="M85" s="250"/>
      <c r="N85" s="251"/>
      <c r="O85" s="251"/>
      <c r="P85" s="251"/>
      <c r="Q85" s="251"/>
    </row>
    <row r="86" spans="1:17" s="284" customFormat="1" ht="25.5" hidden="1" customHeight="1">
      <c r="A86" s="268"/>
      <c r="B86" s="275" t="s">
        <v>442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305" t="e">
        <f>'2.CHI TIET'!#REF!</f>
        <v>#REF!</v>
      </c>
      <c r="I86" s="271" t="e">
        <f>'2.CHI TIET'!#REF!</f>
        <v>#REF!</v>
      </c>
      <c r="J86" s="271" t="e">
        <f>'2.CHI TIET'!#REF!</f>
        <v>#REF!</v>
      </c>
      <c r="K86" s="271" t="e">
        <f>'2.CHI TIET'!#REF!</f>
        <v>#REF!</v>
      </c>
      <c r="L86" s="271" t="e">
        <f>'2.CHI TIET'!#REF!</f>
        <v>#REF!</v>
      </c>
      <c r="M86" s="250"/>
      <c r="N86" s="251"/>
      <c r="O86" s="251"/>
      <c r="P86" s="251"/>
      <c r="Q86" s="251"/>
    </row>
    <row r="87" spans="1:17" s="284" customFormat="1" ht="25.5" hidden="1" customHeight="1">
      <c r="A87" s="268"/>
      <c r="B87" s="275" t="s">
        <v>443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305" t="e">
        <f>'2.CHI TIET'!#REF!</f>
        <v>#REF!</v>
      </c>
      <c r="I87" s="271" t="e">
        <f>'2.CHI TIET'!#REF!</f>
        <v>#REF!</v>
      </c>
      <c r="J87" s="271" t="e">
        <f>'2.CHI TIET'!#REF!</f>
        <v>#REF!</v>
      </c>
      <c r="K87" s="271" t="e">
        <f>'2.CHI TIET'!#REF!</f>
        <v>#REF!</v>
      </c>
      <c r="L87" s="271" t="e">
        <f>'2.CHI TIET'!#REF!</f>
        <v>#REF!</v>
      </c>
      <c r="M87" s="250"/>
      <c r="N87" s="251"/>
      <c r="O87" s="251"/>
      <c r="P87" s="251"/>
      <c r="Q87" s="251"/>
    </row>
    <row r="88" spans="1:17" s="284" customFormat="1" ht="25.5" hidden="1" customHeight="1">
      <c r="A88" s="268"/>
      <c r="B88" s="275" t="s">
        <v>370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305" t="e">
        <f>'2.CHI TIET'!#REF!</f>
        <v>#REF!</v>
      </c>
      <c r="I88" s="271" t="e">
        <f>'2.CHI TIET'!#REF!</f>
        <v>#REF!</v>
      </c>
      <c r="J88" s="271" t="e">
        <f>'2.CHI TIET'!#REF!</f>
        <v>#REF!</v>
      </c>
      <c r="K88" s="271" t="e">
        <f>'2.CHI TIET'!#REF!</f>
        <v>#REF!</v>
      </c>
      <c r="L88" s="271" t="e">
        <f>'2.CHI TIET'!#REF!</f>
        <v>#REF!</v>
      </c>
      <c r="M88" s="250"/>
      <c r="N88" s="251"/>
      <c r="O88" s="251"/>
      <c r="P88" s="251"/>
      <c r="Q88" s="251"/>
    </row>
    <row r="89" spans="1:17" s="284" customFormat="1" ht="25.5" hidden="1" customHeight="1">
      <c r="A89" s="268"/>
      <c r="B89" s="275" t="s">
        <v>444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305" t="e">
        <f>'2.CHI TIET'!#REF!</f>
        <v>#REF!</v>
      </c>
      <c r="I89" s="271" t="e">
        <f>'2.CHI TIET'!#REF!</f>
        <v>#REF!</v>
      </c>
      <c r="J89" s="271" t="e">
        <f>'2.CHI TIET'!#REF!</f>
        <v>#REF!</v>
      </c>
      <c r="K89" s="271" t="e">
        <f>'2.CHI TIET'!#REF!</f>
        <v>#REF!</v>
      </c>
      <c r="L89" s="271" t="e">
        <f>'2.CHI TIET'!#REF!</f>
        <v>#REF!</v>
      </c>
      <c r="M89" s="250"/>
      <c r="N89" s="251"/>
      <c r="O89" s="251"/>
      <c r="P89" s="251"/>
      <c r="Q89" s="251"/>
    </row>
    <row r="90" spans="1:17" ht="25.5" hidden="1" customHeight="1">
      <c r="A90" s="280"/>
      <c r="B90" s="275" t="s">
        <v>450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271" t="e">
        <f>'2.CHI TIET'!#REF!</f>
        <v>#REF!</v>
      </c>
      <c r="K90" s="271" t="e">
        <f>'2.CHI TIET'!#REF!</f>
        <v>#REF!</v>
      </c>
      <c r="L90" s="271" t="e">
        <f>'2.CHI TIET'!#REF!</f>
        <v>#REF!</v>
      </c>
      <c r="M90" s="283"/>
      <c r="N90" s="284"/>
      <c r="O90" s="284"/>
      <c r="P90" s="284"/>
      <c r="Q90" s="284"/>
    </row>
    <row r="91" spans="1:17" ht="25.5" hidden="1" customHeight="1">
      <c r="A91" s="280"/>
      <c r="B91" s="275" t="s">
        <v>455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271" t="e">
        <f>'2.CHI TIET'!#REF!</f>
        <v>#REF!</v>
      </c>
      <c r="M91" s="283"/>
      <c r="N91" s="284"/>
      <c r="O91" s="284"/>
      <c r="P91" s="284"/>
      <c r="Q91" s="284"/>
    </row>
    <row r="92" spans="1:17" ht="25.5" hidden="1" customHeight="1">
      <c r="A92" s="280"/>
      <c r="B92" s="275" t="s">
        <v>467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271" t="e">
        <f>'2.CHI TIET'!#REF!</f>
        <v>#REF!</v>
      </c>
      <c r="K92" s="271" t="e">
        <f>'2.CHI TIET'!#REF!</f>
        <v>#REF!</v>
      </c>
      <c r="L92" s="271" t="e">
        <f>'2.CHI TIET'!#REF!</f>
        <v>#REF!</v>
      </c>
      <c r="M92" s="283"/>
      <c r="N92" s="284"/>
      <c r="O92" s="284"/>
      <c r="P92" s="284"/>
      <c r="Q92" s="284"/>
    </row>
    <row r="93" spans="1:17" ht="25.5" hidden="1" customHeight="1">
      <c r="A93" s="268"/>
      <c r="B93" s="275" t="s">
        <v>371</v>
      </c>
      <c r="C93" s="271" t="e">
        <f>'2.CHI TIET'!AO60</f>
        <v>#REF!</v>
      </c>
      <c r="D93" s="271" t="e">
        <f>'2.CHI TIET'!AQ60</f>
        <v>#REF!</v>
      </c>
      <c r="E93" s="271" t="e">
        <f>'2.CHI TIET'!AR60</f>
        <v>#REF!</v>
      </c>
      <c r="F93" s="271" t="e">
        <f>'2.CHI TIET'!AS60</f>
        <v>#REF!</v>
      </c>
      <c r="G93" s="271" t="e">
        <f>'2.CHI TIET'!AT60</f>
        <v>#REF!</v>
      </c>
      <c r="H93" s="305" t="e">
        <f>'2.CHI TIET'!AU60</f>
        <v>#REF!</v>
      </c>
      <c r="I93" s="271" t="e">
        <f>'2.CHI TIET'!AV60</f>
        <v>#REF!</v>
      </c>
      <c r="J93" s="271" t="e">
        <f>'2.CHI TIET'!AW60</f>
        <v>#REF!</v>
      </c>
      <c r="K93" s="271" t="e">
        <f>'2.CHI TIET'!AX60</f>
        <v>#REF!</v>
      </c>
      <c r="L93" s="271" t="e">
        <f>'2.CHI TIET'!AY60</f>
        <v>#REF!</v>
      </c>
      <c r="M93" s="250"/>
    </row>
    <row r="94" spans="1:17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271"/>
      <c r="L94" s="271"/>
      <c r="M94" s="250"/>
    </row>
    <row r="95" spans="1:17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50"/>
    </row>
    <row r="96" spans="1:17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50"/>
    </row>
    <row r="97" spans="1:17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50"/>
    </row>
    <row r="98" spans="1:17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83"/>
      <c r="N98" s="284"/>
      <c r="O98" s="284"/>
      <c r="P98" s="284"/>
      <c r="Q98" s="284"/>
    </row>
    <row r="99" spans="1:17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83"/>
      <c r="N99" s="284"/>
      <c r="O99" s="284"/>
      <c r="P99" s="284"/>
      <c r="Q99" s="284"/>
    </row>
    <row r="100" spans="1:17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83"/>
      <c r="N100" s="284"/>
      <c r="O100" s="284"/>
      <c r="P100" s="284"/>
      <c r="Q100" s="284"/>
    </row>
    <row r="101" spans="1:17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83"/>
      <c r="N101" s="284"/>
      <c r="O101" s="284"/>
      <c r="P101" s="284"/>
      <c r="Q101" s="284"/>
    </row>
    <row r="102" spans="1:17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83"/>
      <c r="N102" s="284"/>
      <c r="O102" s="284"/>
      <c r="P102" s="284"/>
      <c r="Q102" s="284"/>
    </row>
    <row r="103" spans="1:17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283"/>
      <c r="N103" s="284"/>
      <c r="O103" s="284"/>
      <c r="P103" s="284"/>
      <c r="Q103" s="284"/>
    </row>
    <row r="104" spans="1:17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283"/>
      <c r="N104" s="284"/>
      <c r="O104" s="284"/>
      <c r="P104" s="284"/>
      <c r="Q104" s="284"/>
    </row>
    <row r="105" spans="1:17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50"/>
    </row>
    <row r="106" spans="1:17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C106/$N$106</f>
        <v>#REF!</v>
      </c>
      <c r="I106" s="288" t="e">
        <f>D106/$N$106</f>
        <v>#REF!</v>
      </c>
      <c r="J106" s="288" t="e">
        <f>E106/$N$106</f>
        <v>#REF!</v>
      </c>
      <c r="K106" s="288" t="e">
        <f>F106/$N$106</f>
        <v>#REF!</v>
      </c>
      <c r="L106" s="288" t="e">
        <f>G106/$N$106</f>
        <v>#REF!</v>
      </c>
      <c r="M106" s="289">
        <f>M7+M11+M16+M20+M26+M31+M33+M39+M44+M48+M52+M56+M60+M64+M69+M90+M99+M104</f>
        <v>100</v>
      </c>
      <c r="N106" s="287">
        <f>N7+N11+N16+N20+N26+N31+N33+N39+N44+N48+N52+N56+N60+N64+N69+N90+N99+N104</f>
        <v>110</v>
      </c>
    </row>
    <row r="107" spans="1:17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</row>
    <row r="108" spans="1:17" ht="36.75" customHeight="1">
      <c r="A108" s="291"/>
      <c r="B108" s="292"/>
      <c r="C108" s="293"/>
      <c r="D108" s="293"/>
      <c r="F108" s="247"/>
      <c r="G108" s="247"/>
      <c r="H108" s="293"/>
      <c r="I108" s="293"/>
      <c r="J108" s="294"/>
      <c r="K108" s="247"/>
      <c r="L108" s="247"/>
      <c r="M108" s="250"/>
    </row>
    <row r="109" spans="1:17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/>
      <c r="K109" s="247"/>
      <c r="L109" s="247"/>
      <c r="M109" s="250"/>
    </row>
    <row r="110" spans="1:17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/>
      <c r="K110" s="247"/>
      <c r="L110" s="247"/>
      <c r="M110" s="250"/>
    </row>
  </sheetData>
  <mergeCells count="2">
    <mergeCell ref="B4:L4"/>
    <mergeCell ref="H2:Q2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R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T82" sqref="T82"/>
    </sheetView>
  </sheetViews>
  <sheetFormatPr defaultColWidth="17.28515625" defaultRowHeight="15" customHeight="1"/>
  <cols>
    <col min="1" max="1" width="4.28515625" style="297" customWidth="1"/>
    <col min="2" max="2" width="31.140625" style="298" customWidth="1"/>
    <col min="3" max="4" width="10.85546875" style="245" hidden="1" customWidth="1"/>
    <col min="5" max="5" width="9.85546875" style="246" hidden="1" customWidth="1"/>
    <col min="6" max="6" width="32.42578125" style="246" customWidth="1"/>
    <col min="7" max="7" width="10.85546875" style="246" hidden="1" customWidth="1"/>
    <col min="8" max="9" width="10.28515625" style="245" hidden="1" customWidth="1"/>
    <col min="10" max="10" width="10.85546875" style="246" hidden="1" customWidth="1"/>
    <col min="11" max="11" width="29.42578125" style="246" customWidth="1"/>
    <col min="12" max="12" width="10.28515625" style="246" hidden="1" customWidth="1"/>
    <col min="13" max="13" width="12" style="299" hidden="1" customWidth="1"/>
    <col min="14" max="14" width="17.28515625" style="251" hidden="1" customWidth="1"/>
    <col min="15" max="15" width="7.140625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8" ht="15.75" customHeight="1">
      <c r="A1" s="243" t="s">
        <v>0</v>
      </c>
      <c r="B1" s="244"/>
      <c r="F1" s="247"/>
      <c r="G1" s="247"/>
      <c r="H1" s="248" t="s">
        <v>399</v>
      </c>
      <c r="I1" s="248"/>
      <c r="J1" s="418" t="s">
        <v>4</v>
      </c>
      <c r="K1" s="419" t="s">
        <v>4</v>
      </c>
      <c r="L1" s="247"/>
      <c r="M1" s="250"/>
    </row>
    <row r="2" spans="1:18" ht="15.75" customHeight="1">
      <c r="A2" s="332" t="s">
        <v>394</v>
      </c>
      <c r="B2" s="244"/>
      <c r="F2" s="247"/>
      <c r="G2" s="247"/>
      <c r="H2" s="516" t="s">
        <v>7</v>
      </c>
      <c r="I2" s="516"/>
      <c r="J2" s="516"/>
      <c r="K2" s="516"/>
      <c r="L2" s="516"/>
      <c r="M2" s="516"/>
      <c r="N2" s="516"/>
      <c r="O2" s="516"/>
      <c r="P2" s="516"/>
      <c r="Q2" s="516"/>
    </row>
    <row r="3" spans="1:18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0"/>
    </row>
    <row r="4" spans="1:18" s="250" customFormat="1" ht="36" customHeight="1">
      <c r="A4" s="411"/>
      <c r="B4" s="515" t="s">
        <v>486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8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0"/>
    </row>
    <row r="6" spans="1:18" s="246" customFormat="1" ht="28.5" customHeight="1">
      <c r="A6" s="405" t="s">
        <v>5</v>
      </c>
      <c r="B6" s="407" t="s">
        <v>400</v>
      </c>
      <c r="C6" s="260" t="s">
        <v>404</v>
      </c>
      <c r="D6" s="260" t="s">
        <v>430</v>
      </c>
      <c r="E6" s="261" t="s">
        <v>484</v>
      </c>
      <c r="F6" s="261" t="s">
        <v>485</v>
      </c>
      <c r="G6" s="262" t="s">
        <v>406</v>
      </c>
      <c r="H6" s="263" t="s">
        <v>407</v>
      </c>
      <c r="I6" s="334" t="s">
        <v>404</v>
      </c>
      <c r="J6" s="412" t="s">
        <v>430</v>
      </c>
      <c r="K6" s="401" t="s">
        <v>402</v>
      </c>
      <c r="L6" s="336" t="s">
        <v>407</v>
      </c>
      <c r="M6" s="247"/>
    </row>
    <row r="7" spans="1:18" ht="25.5" hidden="1" customHeight="1">
      <c r="A7" s="264"/>
      <c r="B7" s="379" t="s">
        <v>367</v>
      </c>
      <c r="C7" s="300" t="e">
        <f>'2.CHI TIET'!#REF!</f>
        <v>#REF!</v>
      </c>
      <c r="D7" s="300" t="e">
        <f>'2.CHI TIET'!#REF!</f>
        <v>#REF!</v>
      </c>
      <c r="E7" s="300" t="e">
        <f>'2.CHI TIET'!#REF!</f>
        <v>#REF!</v>
      </c>
      <c r="F7" s="300" t="e">
        <f>'2.CHI TIET'!#REF!</f>
        <v>#REF!</v>
      </c>
      <c r="G7" s="300" t="e">
        <f>'2.CHI TIET'!#REF!</f>
        <v>#REF!</v>
      </c>
      <c r="H7" s="304" t="e">
        <f>'2.CHI TIET'!#REF!</f>
        <v>#REF!</v>
      </c>
      <c r="I7" s="300" t="e">
        <f>'2.CHI TIET'!#REF!</f>
        <v>#REF!</v>
      </c>
      <c r="J7" s="300" t="e">
        <f>'2.CHI TIET'!#REF!</f>
        <v>#REF!</v>
      </c>
      <c r="K7" s="300" t="e">
        <f>'2.CHI TIET'!#REF!</f>
        <v>#REF!</v>
      </c>
      <c r="L7" s="300" t="e">
        <f>'2.CHI TIET'!#REF!</f>
        <v>#REF!</v>
      </c>
      <c r="M7" s="376"/>
      <c r="N7" s="250"/>
    </row>
    <row r="8" spans="1:18" ht="25.5" hidden="1" customHeight="1">
      <c r="A8" s="268"/>
      <c r="B8" s="374" t="s">
        <v>369</v>
      </c>
      <c r="C8" s="300" t="e">
        <f>'2.CHI TIET'!AO55</f>
        <v>#REF!</v>
      </c>
      <c r="D8" s="300" t="e">
        <f>'2.CHI TIET'!AQ55</f>
        <v>#REF!</v>
      </c>
      <c r="E8" s="300" t="e">
        <f>'2.CHI TIET'!AR55</f>
        <v>#REF!</v>
      </c>
      <c r="F8" s="300" t="e">
        <f>'2.CHI TIET'!AS55</f>
        <v>#REF!</v>
      </c>
      <c r="G8" s="300" t="e">
        <f>'2.CHI TIET'!AT55</f>
        <v>#REF!</v>
      </c>
      <c r="H8" s="304" t="e">
        <f>'2.CHI TIET'!AU55</f>
        <v>#REF!</v>
      </c>
      <c r="I8" s="300" t="e">
        <f>'2.CHI TIET'!AV55</f>
        <v>#REF!</v>
      </c>
      <c r="J8" s="300" t="e">
        <f>'2.CHI TIET'!AW55</f>
        <v>#REF!</v>
      </c>
      <c r="K8" s="420" t="e">
        <f>'2.CHI TIET'!AX55</f>
        <v>#REF!</v>
      </c>
      <c r="L8" s="300" t="e">
        <f>'2.CHI TIET'!AY55</f>
        <v>#REF!</v>
      </c>
      <c r="M8" s="270"/>
      <c r="N8" s="250"/>
    </row>
    <row r="9" spans="1:18" ht="25.5" customHeight="1">
      <c r="A9" s="268">
        <v>1</v>
      </c>
      <c r="B9" s="383" t="s">
        <v>422</v>
      </c>
      <c r="C9" s="271" t="e">
        <f>'2.CHI TIET'!AO52</f>
        <v>#REF!</v>
      </c>
      <c r="D9" s="271" t="e">
        <f>'2.CHI TIET'!AQ52</f>
        <v>#REF!</v>
      </c>
      <c r="E9" s="271" t="e">
        <f>'2.CHI TIET'!AR52</f>
        <v>#REF!</v>
      </c>
      <c r="F9" s="271" t="e">
        <f>'2.CHI TIET'!AS52</f>
        <v>#REF!</v>
      </c>
      <c r="G9" s="271" t="e">
        <f>'2.CHI TIET'!AT52</f>
        <v>#REF!</v>
      </c>
      <c r="H9" s="305" t="e">
        <f>'2.CHI TIET'!AU52</f>
        <v>#REF!</v>
      </c>
      <c r="I9" s="271" t="e">
        <f>'2.CHI TIET'!AV52</f>
        <v>#REF!</v>
      </c>
      <c r="J9" s="271" t="e">
        <f>'2.CHI TIET'!AW52</f>
        <v>#REF!</v>
      </c>
      <c r="K9" s="421" t="e">
        <f>'2.CHI TIET'!AX52</f>
        <v>#REF!</v>
      </c>
      <c r="L9" s="408" t="e">
        <f>'2.CHI TIET'!AY52</f>
        <v>#REF!</v>
      </c>
      <c r="M9" s="270"/>
      <c r="N9" s="250">
        <v>13</v>
      </c>
      <c r="O9" s="251">
        <v>19</v>
      </c>
    </row>
    <row r="10" spans="1:18" ht="25.5" hidden="1" customHeight="1">
      <c r="A10" s="268"/>
      <c r="B10" s="374" t="s">
        <v>366</v>
      </c>
      <c r="C10" s="271" t="e">
        <f>'2.CHI TIET'!#REF!</f>
        <v>#REF!</v>
      </c>
      <c r="D10" s="271" t="e">
        <f>'2.CHI TIET'!#REF!</f>
        <v>#REF!</v>
      </c>
      <c r="E10" s="271" t="e">
        <f>'2.CHI TIET'!#REF!</f>
        <v>#REF!</v>
      </c>
      <c r="F10" s="271" t="e">
        <f>'2.CHI TIET'!#REF!</f>
        <v>#REF!</v>
      </c>
      <c r="G10" s="271" t="e">
        <f>'2.CHI TIET'!#REF!</f>
        <v>#REF!</v>
      </c>
      <c r="H10" s="305" t="e">
        <f>'2.CHI TIET'!#REF!</f>
        <v>#REF!</v>
      </c>
      <c r="I10" s="271" t="e">
        <f>'2.CHI TIET'!#REF!</f>
        <v>#REF!</v>
      </c>
      <c r="J10" s="271" t="e">
        <f>'2.CHI TIET'!#REF!</f>
        <v>#REF!</v>
      </c>
      <c r="K10" s="417" t="e">
        <f>'2.CHI TIET'!#REF!</f>
        <v>#REF!</v>
      </c>
      <c r="L10" s="408" t="e">
        <f>'2.CHI TIET'!#REF!</f>
        <v>#REF!</v>
      </c>
      <c r="M10" s="270"/>
      <c r="N10" s="250"/>
    </row>
    <row r="11" spans="1:18" ht="25.5" hidden="1" customHeight="1">
      <c r="A11" s="268"/>
      <c r="B11" s="275" t="s">
        <v>368</v>
      </c>
      <c r="C11" s="271" t="e">
        <f>'2.CHI TIET'!AO53</f>
        <v>#REF!</v>
      </c>
      <c r="D11" s="271" t="e">
        <f>'2.CHI TIET'!AQ53</f>
        <v>#REF!</v>
      </c>
      <c r="E11" s="271" t="e">
        <f>'2.CHI TIET'!AR53</f>
        <v>#REF!</v>
      </c>
      <c r="F11" s="271" t="e">
        <f>'2.CHI TIET'!AS53</f>
        <v>#REF!</v>
      </c>
      <c r="G11" s="271" t="e">
        <f>'2.CHI TIET'!AT53</f>
        <v>#REF!</v>
      </c>
      <c r="H11" s="305" t="e">
        <f>'2.CHI TIET'!AU53</f>
        <v>#REF!</v>
      </c>
      <c r="I11" s="271" t="e">
        <f>'2.CHI TIET'!AV53</f>
        <v>#REF!</v>
      </c>
      <c r="J11" s="271" t="e">
        <f>'2.CHI TIET'!AW53</f>
        <v>#REF!</v>
      </c>
      <c r="K11" s="417" t="e">
        <f>'2.CHI TIET'!AX53</f>
        <v>#REF!</v>
      </c>
      <c r="L11" s="408" t="e">
        <f>'2.CHI TIET'!AY53</f>
        <v>#REF!</v>
      </c>
      <c r="M11" s="270"/>
      <c r="N11" s="250"/>
    </row>
    <row r="12" spans="1:18" ht="25.5" hidden="1" customHeight="1">
      <c r="A12" s="268"/>
      <c r="B12" s="276" t="s">
        <v>372</v>
      </c>
      <c r="C12" s="271" t="e">
        <f>'2.CHI TIET'!AO62</f>
        <v>#REF!</v>
      </c>
      <c r="D12" s="271" t="e">
        <f>'2.CHI TIET'!AQ62</f>
        <v>#REF!</v>
      </c>
      <c r="E12" s="271" t="e">
        <f>'2.CHI TIET'!AR62</f>
        <v>#REF!</v>
      </c>
      <c r="F12" s="271" t="e">
        <f>'2.CHI TIET'!AS62</f>
        <v>#REF!</v>
      </c>
      <c r="G12" s="271" t="e">
        <f>'2.CHI TIET'!AT62</f>
        <v>#REF!</v>
      </c>
      <c r="H12" s="305" t="e">
        <f>'2.CHI TIET'!AU62</f>
        <v>#REF!</v>
      </c>
      <c r="I12" s="271" t="e">
        <f>'2.CHI TIET'!AV62</f>
        <v>#REF!</v>
      </c>
      <c r="J12" s="271" t="e">
        <f>'2.CHI TIET'!AW62</f>
        <v>#REF!</v>
      </c>
      <c r="K12" s="417" t="e">
        <f>'2.CHI TIET'!AX62</f>
        <v>#REF!</v>
      </c>
      <c r="L12" s="408" t="e">
        <f>'2.CHI TIET'!AY62</f>
        <v>#REF!</v>
      </c>
      <c r="M12" s="270"/>
      <c r="N12" s="250"/>
    </row>
    <row r="13" spans="1:18" ht="25.5" hidden="1" customHeight="1">
      <c r="A13" s="268"/>
      <c r="B13" s="275" t="s">
        <v>441</v>
      </c>
      <c r="C13" s="271" t="e">
        <f>'2.CHI TIET'!#REF!</f>
        <v>#REF!</v>
      </c>
      <c r="D13" s="271" t="e">
        <f>'2.CHI TIET'!#REF!</f>
        <v>#REF!</v>
      </c>
      <c r="E13" s="271" t="e">
        <f>'2.CHI TIET'!#REF!</f>
        <v>#REF!</v>
      </c>
      <c r="F13" s="271" t="e">
        <f>'2.CHI TIET'!#REF!</f>
        <v>#REF!</v>
      </c>
      <c r="G13" s="271" t="e">
        <f>'2.CHI TIET'!#REF!</f>
        <v>#REF!</v>
      </c>
      <c r="H13" s="305" t="e">
        <f>'2.CHI TIET'!#REF!</f>
        <v>#REF!</v>
      </c>
      <c r="I13" s="271" t="e">
        <f>'2.CHI TIET'!#REF!</f>
        <v>#REF!</v>
      </c>
      <c r="J13" s="271" t="e">
        <f>'2.CHI TIET'!#REF!</f>
        <v>#REF!</v>
      </c>
      <c r="K13" s="417" t="e">
        <f>'2.CHI TIET'!#REF!</f>
        <v>#REF!</v>
      </c>
      <c r="L13" s="408" t="e">
        <f>'2.CHI TIET'!#REF!</f>
        <v>#REF!</v>
      </c>
      <c r="M13" s="270"/>
      <c r="N13" s="250"/>
    </row>
    <row r="14" spans="1:18" ht="25.5" hidden="1" customHeight="1">
      <c r="A14" s="280"/>
      <c r="B14" s="275" t="s">
        <v>450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271" t="e">
        <f>'2.CHI TIET'!#REF!</f>
        <v>#REF!</v>
      </c>
      <c r="K14" s="417" t="e">
        <f>'2.CHI TIET'!#REF!</f>
        <v>#REF!</v>
      </c>
      <c r="L14" s="408" t="e">
        <f>'2.CHI TIET'!#REF!</f>
        <v>#REF!</v>
      </c>
      <c r="M14" s="270" t="s">
        <v>470</v>
      </c>
      <c r="N14" s="283"/>
      <c r="O14" s="284"/>
      <c r="P14" s="284"/>
      <c r="Q14" s="284"/>
      <c r="R14" s="284"/>
    </row>
    <row r="15" spans="1:18" ht="25.5" hidden="1" customHeight="1">
      <c r="A15" s="268"/>
      <c r="B15" s="275" t="s">
        <v>375</v>
      </c>
      <c r="C15" s="271">
        <f>'2.CHI TIET'!AO73</f>
        <v>0</v>
      </c>
      <c r="D15" s="271">
        <f>'2.CHI TIET'!AQ73</f>
        <v>0</v>
      </c>
      <c r="E15" s="271">
        <f>'2.CHI TIET'!AR73</f>
        <v>0</v>
      </c>
      <c r="F15" s="271">
        <f>'2.CHI TIET'!AS73</f>
        <v>0</v>
      </c>
      <c r="G15" s="271">
        <f>'2.CHI TIET'!AT73</f>
        <v>0</v>
      </c>
      <c r="H15" s="305">
        <f>'2.CHI TIET'!AU73</f>
        <v>0</v>
      </c>
      <c r="I15" s="271">
        <f>'2.CHI TIET'!AV73</f>
        <v>0</v>
      </c>
      <c r="J15" s="271">
        <f>'2.CHI TIET'!AW73</f>
        <v>0</v>
      </c>
      <c r="K15" s="417">
        <f>'2.CHI TIET'!AX73</f>
        <v>0</v>
      </c>
      <c r="L15" s="408">
        <f>'2.CHI TIET'!AY73</f>
        <v>0</v>
      </c>
      <c r="M15" s="270"/>
      <c r="N15" s="250"/>
    </row>
    <row r="16" spans="1:18" ht="25.5" hidden="1" customHeight="1">
      <c r="A16" s="268"/>
      <c r="B16" s="275" t="s">
        <v>371</v>
      </c>
      <c r="C16" s="271" t="e">
        <f>'2.CHI TIET'!AO60</f>
        <v>#REF!</v>
      </c>
      <c r="D16" s="271" t="e">
        <f>'2.CHI TIET'!AQ60</f>
        <v>#REF!</v>
      </c>
      <c r="E16" s="271" t="e">
        <f>'2.CHI TIET'!AR60</f>
        <v>#REF!</v>
      </c>
      <c r="F16" s="271" t="e">
        <f>'2.CHI TIET'!AS60</f>
        <v>#REF!</v>
      </c>
      <c r="G16" s="271" t="e">
        <f>'2.CHI TIET'!AT60</f>
        <v>#REF!</v>
      </c>
      <c r="H16" s="305" t="e">
        <f>'2.CHI TIET'!AU60</f>
        <v>#REF!</v>
      </c>
      <c r="I16" s="271" t="e">
        <f>'2.CHI TIET'!AV60</f>
        <v>#REF!</v>
      </c>
      <c r="J16" s="271" t="e">
        <f>'2.CHI TIET'!AW60</f>
        <v>#REF!</v>
      </c>
      <c r="K16" s="417" t="e">
        <f>'2.CHI TIET'!AX60</f>
        <v>#REF!</v>
      </c>
      <c r="L16" s="408" t="e">
        <f>'2.CHI TIET'!AY60</f>
        <v>#REF!</v>
      </c>
      <c r="M16" s="270"/>
      <c r="N16" s="250"/>
    </row>
    <row r="17" spans="1:18" ht="25.5" hidden="1" customHeight="1">
      <c r="A17" s="268"/>
      <c r="B17" s="275" t="s">
        <v>341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305" t="e">
        <f>'2.CHI TIET'!#REF!</f>
        <v>#REF!</v>
      </c>
      <c r="I17" s="271" t="e">
        <f>'2.CHI TIET'!#REF!</f>
        <v>#REF!</v>
      </c>
      <c r="J17" s="271" t="e">
        <f>'2.CHI TIET'!#REF!</f>
        <v>#REF!</v>
      </c>
      <c r="K17" s="417" t="e">
        <f>'2.CHI TIET'!#REF!</f>
        <v>#REF!</v>
      </c>
      <c r="L17" s="408" t="e">
        <f>'2.CHI TIET'!#REF!</f>
        <v>#REF!</v>
      </c>
      <c r="M17" s="270"/>
      <c r="N17" s="250"/>
    </row>
    <row r="18" spans="1:18" ht="25.5" hidden="1" customHeight="1">
      <c r="A18" s="268"/>
      <c r="B18" s="276" t="s">
        <v>374</v>
      </c>
      <c r="C18" s="271" t="e">
        <f>'2.CHI TIET'!AO70</f>
        <v>#REF!</v>
      </c>
      <c r="D18" s="271" t="e">
        <f>'2.CHI TIET'!AQ70</f>
        <v>#REF!</v>
      </c>
      <c r="E18" s="271" t="e">
        <f>'2.CHI TIET'!AR70</f>
        <v>#REF!</v>
      </c>
      <c r="F18" s="271" t="e">
        <f>'2.CHI TIET'!AS70</f>
        <v>#REF!</v>
      </c>
      <c r="G18" s="271" t="e">
        <f>'2.CHI TIET'!AT70</f>
        <v>#REF!</v>
      </c>
      <c r="H18" s="305" t="e">
        <f>'2.CHI TIET'!AU70</f>
        <v>#REF!</v>
      </c>
      <c r="I18" s="271" t="e">
        <f>'2.CHI TIET'!AV70</f>
        <v>#REF!</v>
      </c>
      <c r="J18" s="271" t="e">
        <f>'2.CHI TIET'!AW70</f>
        <v>#REF!</v>
      </c>
      <c r="K18" s="417" t="e">
        <f>'2.CHI TIET'!AX70</f>
        <v>#REF!</v>
      </c>
      <c r="L18" s="408" t="e">
        <f>'2.CHI TIET'!AY70</f>
        <v>#REF!</v>
      </c>
      <c r="M18" s="270"/>
      <c r="N18" s="250"/>
    </row>
    <row r="19" spans="1:18" ht="25.5" hidden="1" customHeight="1">
      <c r="A19" s="268"/>
      <c r="B19" s="275" t="s">
        <v>361</v>
      </c>
      <c r="C19" s="271" t="e">
        <f>'2.CHI TIET'!#REF!</f>
        <v>#REF!</v>
      </c>
      <c r="D19" s="271" t="e">
        <f>'2.CHI TIET'!#REF!</f>
        <v>#REF!</v>
      </c>
      <c r="E19" s="271" t="e">
        <f>'2.CHI TIET'!#REF!</f>
        <v>#REF!</v>
      </c>
      <c r="F19" s="271" t="e">
        <f>'2.CHI TIET'!#REF!</f>
        <v>#REF!</v>
      </c>
      <c r="G19" s="271" t="e">
        <f>'2.CHI TIET'!#REF!</f>
        <v>#REF!</v>
      </c>
      <c r="H19" s="305" t="e">
        <f>'2.CHI TIET'!#REF!</f>
        <v>#REF!</v>
      </c>
      <c r="I19" s="271" t="e">
        <f>'2.CHI TIET'!#REF!</f>
        <v>#REF!</v>
      </c>
      <c r="J19" s="271" t="e">
        <f>'2.CHI TIET'!#REF!</f>
        <v>#REF!</v>
      </c>
      <c r="K19" s="417" t="e">
        <f>'2.CHI TIET'!#REF!</f>
        <v>#REF!</v>
      </c>
      <c r="L19" s="408" t="e">
        <f>'2.CHI TIET'!#REF!</f>
        <v>#REF!</v>
      </c>
      <c r="M19" s="270"/>
      <c r="N19" s="250"/>
    </row>
    <row r="20" spans="1:18" ht="25.5" hidden="1" customHeight="1">
      <c r="A20" s="268"/>
      <c r="B20" s="275" t="s">
        <v>456</v>
      </c>
      <c r="C20" s="271" t="e">
        <f>'2.CHI TIET'!AO58</f>
        <v>#REF!</v>
      </c>
      <c r="D20" s="271" t="e">
        <f>'2.CHI TIET'!AQ58</f>
        <v>#REF!</v>
      </c>
      <c r="E20" s="271" t="e">
        <f>'2.CHI TIET'!AR58</f>
        <v>#REF!</v>
      </c>
      <c r="F20" s="271" t="e">
        <f>'2.CHI TIET'!AS58</f>
        <v>#REF!</v>
      </c>
      <c r="G20" s="271" t="e">
        <f>'2.CHI TIET'!AT58</f>
        <v>#REF!</v>
      </c>
      <c r="H20" s="305" t="e">
        <f>'2.CHI TIET'!AU58</f>
        <v>#REF!</v>
      </c>
      <c r="I20" s="271" t="e">
        <f>'2.CHI TIET'!AV58</f>
        <v>#REF!</v>
      </c>
      <c r="J20" s="271" t="e">
        <f>'2.CHI TIET'!AW58</f>
        <v>#REF!</v>
      </c>
      <c r="K20" s="417" t="e">
        <f>'2.CHI TIET'!AX58</f>
        <v>#REF!</v>
      </c>
      <c r="L20" s="408" t="e">
        <f>'2.CHI TIET'!AY58</f>
        <v>#REF!</v>
      </c>
      <c r="M20" s="270"/>
      <c r="N20" s="250"/>
    </row>
    <row r="21" spans="1:18" ht="25.5" customHeight="1">
      <c r="A21" s="268">
        <v>2</v>
      </c>
      <c r="B21" s="378" t="s">
        <v>424</v>
      </c>
      <c r="C21" s="271" t="e">
        <f>'2.CHI TIET'!AO57</f>
        <v>#REF!</v>
      </c>
      <c r="D21" s="271" t="e">
        <f>'2.CHI TIET'!AQ57</f>
        <v>#REF!</v>
      </c>
      <c r="E21" s="271" t="e">
        <f>'2.CHI TIET'!AR57</f>
        <v>#REF!</v>
      </c>
      <c r="F21" s="271" t="e">
        <f>'2.CHI TIET'!AS57</f>
        <v>#REF!</v>
      </c>
      <c r="G21" s="271" t="e">
        <f>'2.CHI TIET'!AT57</f>
        <v>#REF!</v>
      </c>
      <c r="H21" s="305" t="e">
        <f>'2.CHI TIET'!AU57</f>
        <v>#REF!</v>
      </c>
      <c r="I21" s="271" t="e">
        <f>'2.CHI TIET'!AV57</f>
        <v>#REF!</v>
      </c>
      <c r="J21" s="271" t="e">
        <f>'2.CHI TIET'!AW57</f>
        <v>#REF!</v>
      </c>
      <c r="K21" s="417" t="e">
        <f>'2.CHI TIET'!AX57</f>
        <v>#REF!</v>
      </c>
      <c r="L21" s="408" t="e">
        <f>'2.CHI TIET'!AY57</f>
        <v>#REF!</v>
      </c>
      <c r="M21" s="349"/>
      <c r="N21" s="250">
        <v>31</v>
      </c>
      <c r="O21" s="279">
        <v>39</v>
      </c>
      <c r="P21" s="279"/>
    </row>
    <row r="22" spans="1:18" ht="25.5" hidden="1" customHeight="1">
      <c r="A22" s="268"/>
      <c r="B22" s="275" t="s">
        <v>360</v>
      </c>
      <c r="C22" s="271" t="e">
        <f>'2.CHI TIET'!#REF!</f>
        <v>#REF!</v>
      </c>
      <c r="D22" s="271" t="e">
        <f>'2.CHI TIET'!#REF!</f>
        <v>#REF!</v>
      </c>
      <c r="E22" s="271" t="e">
        <f>'2.CHI TIET'!#REF!</f>
        <v>#REF!</v>
      </c>
      <c r="F22" s="271" t="e">
        <f>'2.CHI TIET'!#REF!</f>
        <v>#REF!</v>
      </c>
      <c r="G22" s="271" t="e">
        <f>'2.CHI TIET'!#REF!</f>
        <v>#REF!</v>
      </c>
      <c r="H22" s="305" t="e">
        <f>'2.CHI TIET'!#REF!</f>
        <v>#REF!</v>
      </c>
      <c r="I22" s="271" t="e">
        <f>'2.CHI TIET'!#REF!</f>
        <v>#REF!</v>
      </c>
      <c r="J22" s="271" t="e">
        <f>'2.CHI TIET'!#REF!</f>
        <v>#REF!</v>
      </c>
      <c r="K22" s="417" t="e">
        <f>'2.CHI TIET'!#REF!</f>
        <v>#REF!</v>
      </c>
      <c r="L22" s="408" t="e">
        <f>'2.CHI TIET'!#REF!</f>
        <v>#REF!</v>
      </c>
      <c r="M22" s="270"/>
      <c r="N22" s="250"/>
    </row>
    <row r="23" spans="1:18" ht="25.5" hidden="1" customHeight="1">
      <c r="A23" s="268"/>
      <c r="B23" s="275" t="s">
        <v>342</v>
      </c>
      <c r="C23" s="271" t="e">
        <f>'2.CHI TIET'!#REF!</f>
        <v>#REF!</v>
      </c>
      <c r="D23" s="271" t="e">
        <f>'2.CHI TIET'!#REF!</f>
        <v>#REF!</v>
      </c>
      <c r="E23" s="271" t="e">
        <f>'2.CHI TIET'!#REF!</f>
        <v>#REF!</v>
      </c>
      <c r="F23" s="271" t="e">
        <f>'2.CHI TIET'!#REF!</f>
        <v>#REF!</v>
      </c>
      <c r="G23" s="271" t="e">
        <f>'2.CHI TIET'!#REF!</f>
        <v>#REF!</v>
      </c>
      <c r="H23" s="305" t="e">
        <f>'2.CHI TIET'!#REF!</f>
        <v>#REF!</v>
      </c>
      <c r="I23" s="271" t="e">
        <f>'2.CHI TIET'!#REF!</f>
        <v>#REF!</v>
      </c>
      <c r="J23" s="271" t="e">
        <f>'2.CHI TIET'!#REF!</f>
        <v>#REF!</v>
      </c>
      <c r="K23" s="417" t="e">
        <f>'2.CHI TIET'!#REF!</f>
        <v>#REF!</v>
      </c>
      <c r="L23" s="408" t="e">
        <f>'2.CHI TIET'!#REF!</f>
        <v>#REF!</v>
      </c>
      <c r="M23" s="270"/>
      <c r="N23" s="250"/>
    </row>
    <row r="24" spans="1:18" ht="25.5" hidden="1" customHeight="1">
      <c r="A24" s="268"/>
      <c r="B24" s="275" t="s">
        <v>440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305" t="e">
        <f>'2.CHI TIET'!#REF!</f>
        <v>#REF!</v>
      </c>
      <c r="I24" s="271" t="e">
        <f>'2.CHI TIET'!#REF!</f>
        <v>#REF!</v>
      </c>
      <c r="J24" s="271" t="e">
        <f>'2.CHI TIET'!#REF!</f>
        <v>#REF!</v>
      </c>
      <c r="K24" s="417" t="e">
        <f>'2.CHI TIET'!#REF!</f>
        <v>#REF!</v>
      </c>
      <c r="L24" s="408" t="e">
        <f>'2.CHI TIET'!#REF!</f>
        <v>#REF!</v>
      </c>
      <c r="M24" s="270"/>
      <c r="N24" s="250"/>
    </row>
    <row r="25" spans="1:18" ht="25.5" hidden="1" customHeight="1">
      <c r="A25" s="268"/>
      <c r="B25" s="275" t="s">
        <v>370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305" t="e">
        <f>'2.CHI TIET'!#REF!</f>
        <v>#REF!</v>
      </c>
      <c r="I25" s="271" t="e">
        <f>'2.CHI TIET'!#REF!</f>
        <v>#REF!</v>
      </c>
      <c r="J25" s="271" t="e">
        <f>'2.CHI TIET'!#REF!</f>
        <v>#REF!</v>
      </c>
      <c r="K25" s="417" t="e">
        <f>'2.CHI TIET'!#REF!</f>
        <v>#REF!</v>
      </c>
      <c r="L25" s="408" t="e">
        <f>'2.CHI TIET'!#REF!</f>
        <v>#REF!</v>
      </c>
      <c r="M25" s="270" t="s">
        <v>470</v>
      </c>
      <c r="N25" s="250"/>
    </row>
    <row r="26" spans="1:18" ht="25.5" hidden="1" customHeight="1">
      <c r="A26" s="268"/>
      <c r="B26" s="275" t="s">
        <v>352</v>
      </c>
      <c r="C26" s="271" t="e">
        <f>'2.CHI TIET'!AO35</f>
        <v>#REF!</v>
      </c>
      <c r="D26" s="271" t="e">
        <f>'2.CHI TIET'!AQ35</f>
        <v>#REF!</v>
      </c>
      <c r="E26" s="271" t="e">
        <f>'2.CHI TIET'!AR35</f>
        <v>#REF!</v>
      </c>
      <c r="F26" s="271" t="e">
        <f>'2.CHI TIET'!AS35</f>
        <v>#REF!</v>
      </c>
      <c r="G26" s="271" t="e">
        <f>'2.CHI TIET'!AT35</f>
        <v>#REF!</v>
      </c>
      <c r="H26" s="305" t="e">
        <f>'2.CHI TIET'!AU35</f>
        <v>#REF!</v>
      </c>
      <c r="I26" s="271" t="e">
        <f>'2.CHI TIET'!AV35</f>
        <v>#REF!</v>
      </c>
      <c r="J26" s="271" t="e">
        <f>'2.CHI TIET'!AW35</f>
        <v>#REF!</v>
      </c>
      <c r="K26" s="417" t="e">
        <f>'2.CHI TIET'!AX35</f>
        <v>#REF!</v>
      </c>
      <c r="L26" s="408" t="e">
        <f>'2.CHI TIET'!AY35</f>
        <v>#REF!</v>
      </c>
      <c r="M26" s="270"/>
      <c r="N26" s="250"/>
    </row>
    <row r="27" spans="1:18" ht="25.5" customHeight="1">
      <c r="A27" s="268">
        <v>3</v>
      </c>
      <c r="B27" s="378" t="s">
        <v>411</v>
      </c>
      <c r="C27" s="271" t="e">
        <f>'2.CHI TIET'!AO19</f>
        <v>#REF!</v>
      </c>
      <c r="D27" s="271" t="e">
        <f>'2.CHI TIET'!AQ19</f>
        <v>#REF!</v>
      </c>
      <c r="E27" s="271" t="e">
        <f>'2.CHI TIET'!AR19</f>
        <v>#REF!</v>
      </c>
      <c r="F27" s="271" t="e">
        <f>'2.CHI TIET'!AS19</f>
        <v>#REF!</v>
      </c>
      <c r="G27" s="271" t="e">
        <f>'2.CHI TIET'!AT19</f>
        <v>#REF!</v>
      </c>
      <c r="H27" s="305" t="e">
        <f>'2.CHI TIET'!AU19</f>
        <v>#REF!</v>
      </c>
      <c r="I27" s="271" t="e">
        <f>'2.CHI TIET'!AV19</f>
        <v>#REF!</v>
      </c>
      <c r="J27" s="271" t="e">
        <f>'2.CHI TIET'!AW19</f>
        <v>#REF!</v>
      </c>
      <c r="K27" s="417" t="e">
        <f>'2.CHI TIET'!AX19</f>
        <v>#REF!</v>
      </c>
      <c r="L27" s="408" t="e">
        <f>'2.CHI TIET'!AY19</f>
        <v>#REF!</v>
      </c>
      <c r="M27" s="270"/>
      <c r="N27" s="250">
        <v>49</v>
      </c>
      <c r="O27" s="251">
        <v>50</v>
      </c>
    </row>
    <row r="28" spans="1:18" ht="25.5" customHeight="1">
      <c r="A28" s="268">
        <v>4</v>
      </c>
      <c r="B28" s="378" t="s">
        <v>423</v>
      </c>
      <c r="C28" s="271" t="e">
        <f>'2.CHI TIET'!AO56</f>
        <v>#REF!</v>
      </c>
      <c r="D28" s="271" t="e">
        <f>'2.CHI TIET'!AQ56</f>
        <v>#REF!</v>
      </c>
      <c r="E28" s="271" t="e">
        <f>'2.CHI TIET'!AR56</f>
        <v>#REF!</v>
      </c>
      <c r="F28" s="271" t="e">
        <f>'2.CHI TIET'!AS56</f>
        <v>#REF!</v>
      </c>
      <c r="G28" s="271" t="e">
        <f>'2.CHI TIET'!AT56</f>
        <v>#REF!</v>
      </c>
      <c r="H28" s="305" t="e">
        <f>'2.CHI TIET'!AU56</f>
        <v>#REF!</v>
      </c>
      <c r="I28" s="271" t="e">
        <f>'2.CHI TIET'!AV56</f>
        <v>#REF!</v>
      </c>
      <c r="J28" s="271" t="e">
        <f>'2.CHI TIET'!AW56</f>
        <v>#REF!</v>
      </c>
      <c r="K28" s="417" t="e">
        <f>'2.CHI TIET'!AX56</f>
        <v>#REF!</v>
      </c>
      <c r="L28" s="408" t="e">
        <f>'2.CHI TIET'!AY56</f>
        <v>#REF!</v>
      </c>
      <c r="M28" s="270"/>
      <c r="N28" s="250">
        <v>11</v>
      </c>
      <c r="O28" s="279">
        <v>26</v>
      </c>
      <c r="P28" s="279"/>
      <c r="Q28" s="279"/>
      <c r="R28" s="279"/>
    </row>
    <row r="29" spans="1:18" ht="25.5" hidden="1" customHeight="1">
      <c r="A29" s="268"/>
      <c r="B29" s="275" t="s">
        <v>446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271" t="e">
        <f>'2.CHI TIET'!#REF!</f>
        <v>#REF!</v>
      </c>
      <c r="K29" s="417" t="e">
        <f>'2.CHI TIET'!#REF!</f>
        <v>#REF!</v>
      </c>
      <c r="L29" s="408" t="e">
        <f>'2.CHI TIET'!#REF!</f>
        <v>#REF!</v>
      </c>
      <c r="M29" s="270" t="s">
        <v>470</v>
      </c>
      <c r="N29" s="250"/>
    </row>
    <row r="30" spans="1:18" ht="25.5" customHeight="1">
      <c r="A30" s="268">
        <v>5</v>
      </c>
      <c r="B30" s="378" t="s">
        <v>426</v>
      </c>
      <c r="C30" s="271" t="e">
        <f>'2.CHI TIET'!AO80</f>
        <v>#REF!</v>
      </c>
      <c r="D30" s="271" t="e">
        <f>'2.CHI TIET'!AQ80</f>
        <v>#REF!</v>
      </c>
      <c r="E30" s="271" t="e">
        <f>'2.CHI TIET'!AR80</f>
        <v>#REF!</v>
      </c>
      <c r="F30" s="271" t="e">
        <f>'2.CHI TIET'!AS80</f>
        <v>#REF!</v>
      </c>
      <c r="G30" s="271" t="e">
        <f>'2.CHI TIET'!AT80</f>
        <v>#REF!</v>
      </c>
      <c r="H30" s="305" t="e">
        <f>'2.CHI TIET'!AU80</f>
        <v>#REF!</v>
      </c>
      <c r="I30" s="271" t="e">
        <f>'2.CHI TIET'!AV80</f>
        <v>#REF!</v>
      </c>
      <c r="J30" s="271" t="e">
        <f>'2.CHI TIET'!AW80</f>
        <v>#REF!</v>
      </c>
      <c r="K30" s="417" t="e">
        <f>'2.CHI TIET'!AX80</f>
        <v>#REF!</v>
      </c>
      <c r="L30" s="408" t="e">
        <f>'2.CHI TIET'!AY80</f>
        <v>#REF!</v>
      </c>
      <c r="M30" s="270"/>
      <c r="N30" s="250">
        <v>7</v>
      </c>
      <c r="O30" s="251">
        <v>9</v>
      </c>
    </row>
    <row r="31" spans="1:18" ht="25.5" hidden="1" customHeight="1">
      <c r="A31" s="268"/>
      <c r="B31" s="370" t="s">
        <v>334</v>
      </c>
      <c r="C31" s="271" t="e">
        <f>'2.CHI TIET'!AO15</f>
        <v>#REF!</v>
      </c>
      <c r="D31" s="271" t="e">
        <f>'2.CHI TIET'!AQ15</f>
        <v>#REF!</v>
      </c>
      <c r="E31" s="271" t="e">
        <f>'2.CHI TIET'!AR15</f>
        <v>#REF!</v>
      </c>
      <c r="F31" s="271" t="e">
        <f>'2.CHI TIET'!AS15</f>
        <v>#REF!</v>
      </c>
      <c r="G31" s="271" t="e">
        <f>'2.CHI TIET'!AT15</f>
        <v>#REF!</v>
      </c>
      <c r="H31" s="305" t="e">
        <f>'2.CHI TIET'!AU15</f>
        <v>#REF!</v>
      </c>
      <c r="I31" s="271" t="e">
        <f>'2.CHI TIET'!AV15</f>
        <v>#REF!</v>
      </c>
      <c r="J31" s="271" t="e">
        <f>'2.CHI TIET'!AW15</f>
        <v>#REF!</v>
      </c>
      <c r="K31" s="417" t="e">
        <f>'2.CHI TIET'!AX15</f>
        <v>#REF!</v>
      </c>
      <c r="L31" s="408" t="e">
        <f>'2.CHI TIET'!AY15</f>
        <v>#REF!</v>
      </c>
      <c r="M31" s="270"/>
      <c r="N31" s="250"/>
    </row>
    <row r="32" spans="1:18" ht="25.5" hidden="1" customHeight="1">
      <c r="A32" s="268"/>
      <c r="B32" s="275" t="s">
        <v>373</v>
      </c>
      <c r="C32" s="271" t="e">
        <f>'2.CHI TIET'!AO65</f>
        <v>#REF!</v>
      </c>
      <c r="D32" s="271" t="e">
        <f>'2.CHI TIET'!AQ65</f>
        <v>#REF!</v>
      </c>
      <c r="E32" s="271" t="e">
        <f>'2.CHI TIET'!AR65</f>
        <v>#REF!</v>
      </c>
      <c r="F32" s="271" t="e">
        <f>'2.CHI TIET'!AS65</f>
        <v>#REF!</v>
      </c>
      <c r="G32" s="271" t="e">
        <f>'2.CHI TIET'!AT65</f>
        <v>#REF!</v>
      </c>
      <c r="H32" s="305" t="e">
        <f>'2.CHI TIET'!AU65</f>
        <v>#REF!</v>
      </c>
      <c r="I32" s="271" t="e">
        <f>'2.CHI TIET'!AV65</f>
        <v>#REF!</v>
      </c>
      <c r="J32" s="271" t="e">
        <f>'2.CHI TIET'!AW65</f>
        <v>#REF!</v>
      </c>
      <c r="K32" s="417" t="e">
        <f>'2.CHI TIET'!AX65</f>
        <v>#REF!</v>
      </c>
      <c r="L32" s="408" t="e">
        <f>'2.CHI TIET'!AY65</f>
        <v>#REF!</v>
      </c>
      <c r="M32" s="270"/>
      <c r="N32" s="250"/>
    </row>
    <row r="33" spans="1:18" ht="25.5" customHeight="1">
      <c r="A33" s="268">
        <v>6</v>
      </c>
      <c r="B33" s="378" t="s">
        <v>419</v>
      </c>
      <c r="C33" s="271" t="e">
        <f>'2.CHI TIET'!AO40</f>
        <v>#REF!</v>
      </c>
      <c r="D33" s="271" t="e">
        <f>'2.CHI TIET'!AQ40</f>
        <v>#REF!</v>
      </c>
      <c r="E33" s="271" t="e">
        <f>'2.CHI TIET'!AR40</f>
        <v>#REF!</v>
      </c>
      <c r="F33" s="271" t="e">
        <f>'2.CHI TIET'!AS40</f>
        <v>#REF!</v>
      </c>
      <c r="G33" s="271" t="e">
        <f>'2.CHI TIET'!AT40</f>
        <v>#REF!</v>
      </c>
      <c r="H33" s="305" t="e">
        <f>'2.CHI TIET'!AU40</f>
        <v>#REF!</v>
      </c>
      <c r="I33" s="271" t="e">
        <f>'2.CHI TIET'!AV40</f>
        <v>#REF!</v>
      </c>
      <c r="J33" s="271" t="e">
        <f>'2.CHI TIET'!AW40</f>
        <v>#REF!</v>
      </c>
      <c r="K33" s="417" t="e">
        <f>'2.CHI TIET'!AX40</f>
        <v>#REF!</v>
      </c>
      <c r="L33" s="408" t="e">
        <f>'2.CHI TIET'!AY40</f>
        <v>#REF!</v>
      </c>
      <c r="M33" s="270"/>
      <c r="N33" s="250">
        <v>9</v>
      </c>
      <c r="O33" s="251">
        <v>10</v>
      </c>
    </row>
    <row r="34" spans="1:18" ht="25.5" hidden="1" customHeight="1">
      <c r="A34" s="268"/>
      <c r="B34" s="275" t="s">
        <v>380</v>
      </c>
      <c r="C34" s="271" t="e">
        <f>'2.CHI TIET'!#REF!</f>
        <v>#REF!</v>
      </c>
      <c r="D34" s="271" t="e">
        <f>'2.CHI TIET'!#REF!</f>
        <v>#REF!</v>
      </c>
      <c r="E34" s="271" t="e">
        <f>'2.CHI TIET'!#REF!</f>
        <v>#REF!</v>
      </c>
      <c r="F34" s="271" t="e">
        <f>'2.CHI TIET'!#REF!</f>
        <v>#REF!</v>
      </c>
      <c r="G34" s="271" t="e">
        <f>'2.CHI TIET'!#REF!</f>
        <v>#REF!</v>
      </c>
      <c r="H34" s="305" t="e">
        <f>'2.CHI TIET'!#REF!</f>
        <v>#REF!</v>
      </c>
      <c r="I34" s="271" t="e">
        <f>'2.CHI TIET'!#REF!</f>
        <v>#REF!</v>
      </c>
      <c r="J34" s="271" t="e">
        <f>'2.CHI TIET'!#REF!</f>
        <v>#REF!</v>
      </c>
      <c r="K34" s="417" t="e">
        <f>'2.CHI TIET'!#REF!</f>
        <v>#REF!</v>
      </c>
      <c r="L34" s="408" t="e">
        <f>'2.CHI TIET'!#REF!</f>
        <v>#REF!</v>
      </c>
      <c r="M34" s="270"/>
      <c r="N34" s="250"/>
    </row>
    <row r="35" spans="1:18" ht="25.5" hidden="1" customHeight="1">
      <c r="A35" s="268"/>
      <c r="B35" s="275" t="s">
        <v>436</v>
      </c>
      <c r="C35" s="271" t="e">
        <f>'2.CHI TIET'!AO31</f>
        <v>#REF!</v>
      </c>
      <c r="D35" s="271" t="e">
        <f>'2.CHI TIET'!AQ31</f>
        <v>#REF!</v>
      </c>
      <c r="E35" s="271" t="e">
        <f>'2.CHI TIET'!AR31</f>
        <v>#REF!</v>
      </c>
      <c r="F35" s="271" t="e">
        <f>'2.CHI TIET'!AS31</f>
        <v>#REF!</v>
      </c>
      <c r="G35" s="271" t="e">
        <f>'2.CHI TIET'!AT31</f>
        <v>#REF!</v>
      </c>
      <c r="H35" s="305" t="e">
        <f>'2.CHI TIET'!AU31</f>
        <v>#REF!</v>
      </c>
      <c r="I35" s="271" t="e">
        <f>'2.CHI TIET'!AV31</f>
        <v>#REF!</v>
      </c>
      <c r="J35" s="271" t="e">
        <f>'2.CHI TIET'!AW31</f>
        <v>#REF!</v>
      </c>
      <c r="K35" s="417" t="e">
        <f>'2.CHI TIET'!AX31</f>
        <v>#REF!</v>
      </c>
      <c r="L35" s="408" t="e">
        <f>'2.CHI TIET'!AY31</f>
        <v>#REF!</v>
      </c>
      <c r="M35" s="270"/>
      <c r="N35" s="250"/>
    </row>
    <row r="36" spans="1:18" ht="25.5" hidden="1" customHeight="1">
      <c r="A36" s="280"/>
      <c r="B36" s="275" t="s">
        <v>467</v>
      </c>
      <c r="C36" s="271" t="e">
        <f>'2.CHI TIET'!#REF!</f>
        <v>#REF!</v>
      </c>
      <c r="D36" s="271" t="e">
        <f>'2.CHI TIET'!#REF!</f>
        <v>#REF!</v>
      </c>
      <c r="E36" s="271" t="e">
        <f>'2.CHI TIET'!#REF!</f>
        <v>#REF!</v>
      </c>
      <c r="F36" s="271" t="e">
        <f>'2.CHI TIET'!#REF!</f>
        <v>#REF!</v>
      </c>
      <c r="G36" s="271" t="e">
        <f>'2.CHI TIET'!#REF!</f>
        <v>#REF!</v>
      </c>
      <c r="H36" s="305" t="e">
        <f>'2.CHI TIET'!#REF!</f>
        <v>#REF!</v>
      </c>
      <c r="I36" s="271" t="e">
        <f>'2.CHI TIET'!#REF!</f>
        <v>#REF!</v>
      </c>
      <c r="J36" s="271" t="e">
        <f>'2.CHI TIET'!#REF!</f>
        <v>#REF!</v>
      </c>
      <c r="K36" s="417" t="e">
        <f>'2.CHI TIET'!#REF!</f>
        <v>#REF!</v>
      </c>
      <c r="L36" s="408" t="e">
        <f>'2.CHI TIET'!#REF!</f>
        <v>#REF!</v>
      </c>
      <c r="M36" s="270" t="s">
        <v>470</v>
      </c>
      <c r="N36" s="283"/>
      <c r="O36" s="284"/>
      <c r="P36" s="284"/>
      <c r="Q36" s="284"/>
      <c r="R36" s="284"/>
    </row>
    <row r="37" spans="1:18" ht="25.5" hidden="1" customHeight="1">
      <c r="A37" s="268"/>
      <c r="B37" s="275" t="s">
        <v>357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271" t="e">
        <f>'2.CHI TIET'!#REF!</f>
        <v>#REF!</v>
      </c>
      <c r="K37" s="417" t="e">
        <f>'2.CHI TIET'!#REF!</f>
        <v>#REF!</v>
      </c>
      <c r="L37" s="408" t="e">
        <f>'2.CHI TIET'!#REF!</f>
        <v>#REF!</v>
      </c>
      <c r="M37" s="270"/>
      <c r="N37" s="250"/>
    </row>
    <row r="38" spans="1:18" ht="25.5" hidden="1" customHeight="1">
      <c r="A38" s="268"/>
      <c r="B38" s="275" t="s">
        <v>384</v>
      </c>
      <c r="C38" s="271" t="e">
        <f>'2.CHI TIET'!#REF!</f>
        <v>#REF!</v>
      </c>
      <c r="D38" s="271" t="e">
        <f>'2.CHI TIET'!#REF!</f>
        <v>#REF!</v>
      </c>
      <c r="E38" s="271" t="e">
        <f>'2.CHI TIET'!#REF!</f>
        <v>#REF!</v>
      </c>
      <c r="F38" s="271" t="e">
        <f>'2.CHI TIET'!#REF!</f>
        <v>#REF!</v>
      </c>
      <c r="G38" s="271" t="e">
        <f>'2.CHI TIET'!#REF!</f>
        <v>#REF!</v>
      </c>
      <c r="H38" s="307" t="e">
        <f>'2.CHI TIET'!#REF!</f>
        <v>#REF!</v>
      </c>
      <c r="I38" s="278" t="e">
        <f>'2.CHI TIET'!#REF!</f>
        <v>#REF!</v>
      </c>
      <c r="J38" s="413" t="e">
        <f>'2.CHI TIET'!#REF!</f>
        <v>#REF!</v>
      </c>
      <c r="K38" s="278" t="e">
        <f>'2.CHI TIET'!#REF!</f>
        <v>#REF!</v>
      </c>
      <c r="L38" s="409" t="e">
        <f>'2.CHI TIET'!#REF!</f>
        <v>#REF!</v>
      </c>
      <c r="M38" s="270"/>
      <c r="N38" s="250"/>
    </row>
    <row r="39" spans="1:18" ht="25.5" hidden="1" customHeight="1">
      <c r="A39" s="268"/>
      <c r="B39" s="276" t="s">
        <v>345</v>
      </c>
      <c r="C39" s="271" t="e">
        <f>'2.CHI TIET'!AO22</f>
        <v>#REF!</v>
      </c>
      <c r="D39" s="271" t="e">
        <f>'2.CHI TIET'!AQ22</f>
        <v>#REF!</v>
      </c>
      <c r="E39" s="271" t="e">
        <f>'2.CHI TIET'!AR22</f>
        <v>#REF!</v>
      </c>
      <c r="F39" s="271" t="e">
        <f>'2.CHI TIET'!AS22</f>
        <v>#REF!</v>
      </c>
      <c r="G39" s="271" t="e">
        <f>'2.CHI TIET'!AT22</f>
        <v>#REF!</v>
      </c>
      <c r="H39" s="305" t="e">
        <f>'2.CHI TIET'!AU22</f>
        <v>#REF!</v>
      </c>
      <c r="I39" s="271" t="e">
        <f>'2.CHI TIET'!AV22</f>
        <v>#REF!</v>
      </c>
      <c r="J39" s="271" t="e">
        <f>'2.CHI TIET'!AW22</f>
        <v>#REF!</v>
      </c>
      <c r="K39" s="417" t="e">
        <f>'2.CHI TIET'!AX22</f>
        <v>#REF!</v>
      </c>
      <c r="L39" s="408" t="e">
        <f>'2.CHI TIET'!AY22</f>
        <v>#REF!</v>
      </c>
      <c r="M39" s="270"/>
      <c r="N39" s="250"/>
    </row>
    <row r="40" spans="1:18" ht="25.5" hidden="1" customHeight="1">
      <c r="A40" s="268"/>
      <c r="B40" s="370" t="s">
        <v>431</v>
      </c>
      <c r="C40" s="271" t="e">
        <f>'2.CHI TIET'!AO12</f>
        <v>#REF!</v>
      </c>
      <c r="D40" s="271" t="e">
        <f>'2.CHI TIET'!AQ12</f>
        <v>#REF!</v>
      </c>
      <c r="E40" s="271" t="e">
        <f>'2.CHI TIET'!AR12</f>
        <v>#REF!</v>
      </c>
      <c r="F40" s="271" t="e">
        <f>'2.CHI TIET'!AS12</f>
        <v>#REF!</v>
      </c>
      <c r="G40" s="271" t="e">
        <f>'2.CHI TIET'!AT12</f>
        <v>#REF!</v>
      </c>
      <c r="H40" s="305" t="e">
        <f>'2.CHI TIET'!AU12</f>
        <v>#REF!</v>
      </c>
      <c r="I40" s="271" t="e">
        <f>'2.CHI TIET'!AV12</f>
        <v>#REF!</v>
      </c>
      <c r="J40" s="271" t="e">
        <f>'2.CHI TIET'!AW12</f>
        <v>#REF!</v>
      </c>
      <c r="K40" s="417" t="e">
        <f>'2.CHI TIET'!AX12</f>
        <v>#REF!</v>
      </c>
      <c r="L40" s="408" t="e">
        <f>'2.CHI TIET'!AY12</f>
        <v>#REF!</v>
      </c>
      <c r="M40" s="270"/>
      <c r="N40" s="250"/>
    </row>
    <row r="41" spans="1:18" ht="25.5" hidden="1" customHeight="1">
      <c r="A41" s="268"/>
      <c r="B41" s="275" t="s">
        <v>439</v>
      </c>
      <c r="C41" s="271" t="e">
        <f>'2.CHI TIET'!AO50</f>
        <v>#REF!</v>
      </c>
      <c r="D41" s="271" t="e">
        <f>'2.CHI TIET'!AQ50</f>
        <v>#REF!</v>
      </c>
      <c r="E41" s="271" t="e">
        <f>'2.CHI TIET'!AR50</f>
        <v>#REF!</v>
      </c>
      <c r="F41" s="271" t="e">
        <f>'2.CHI TIET'!AS50</f>
        <v>#REF!</v>
      </c>
      <c r="G41" s="271" t="e">
        <f>'2.CHI TIET'!AT50</f>
        <v>#REF!</v>
      </c>
      <c r="H41" s="305" t="e">
        <f>'2.CHI TIET'!AU50</f>
        <v>#REF!</v>
      </c>
      <c r="I41" s="271" t="e">
        <f>'2.CHI TIET'!AV50</f>
        <v>#REF!</v>
      </c>
      <c r="J41" s="271" t="e">
        <f>'2.CHI TIET'!AW50</f>
        <v>#REF!</v>
      </c>
      <c r="K41" s="417" t="e">
        <f>'2.CHI TIET'!AX50</f>
        <v>#REF!</v>
      </c>
      <c r="L41" s="408" t="e">
        <f>'2.CHI TIET'!AY50</f>
        <v>#REF!</v>
      </c>
      <c r="M41" s="270"/>
      <c r="N41" s="250"/>
    </row>
    <row r="42" spans="1:18" ht="25.5" hidden="1" customHeight="1">
      <c r="A42" s="268"/>
      <c r="B42" s="275" t="s">
        <v>444</v>
      </c>
      <c r="C42" s="271" t="e">
        <f>'2.CHI TIET'!#REF!</f>
        <v>#REF!</v>
      </c>
      <c r="D42" s="271" t="e">
        <f>'2.CHI TIET'!#REF!</f>
        <v>#REF!</v>
      </c>
      <c r="E42" s="271" t="e">
        <f>'2.CHI TIET'!#REF!</f>
        <v>#REF!</v>
      </c>
      <c r="F42" s="271" t="e">
        <f>'2.CHI TIET'!#REF!</f>
        <v>#REF!</v>
      </c>
      <c r="G42" s="271" t="e">
        <f>'2.CHI TIET'!#REF!</f>
        <v>#REF!</v>
      </c>
      <c r="H42" s="305" t="e">
        <f>'2.CHI TIET'!#REF!</f>
        <v>#REF!</v>
      </c>
      <c r="I42" s="271" t="e">
        <f>'2.CHI TIET'!#REF!</f>
        <v>#REF!</v>
      </c>
      <c r="J42" s="271" t="e">
        <f>'2.CHI TIET'!#REF!</f>
        <v>#REF!</v>
      </c>
      <c r="K42" s="417" t="e">
        <f>'2.CHI TIET'!#REF!</f>
        <v>#REF!</v>
      </c>
      <c r="L42" s="408" t="e">
        <f>'2.CHI TIET'!#REF!</f>
        <v>#REF!</v>
      </c>
      <c r="M42" s="270" t="s">
        <v>470</v>
      </c>
      <c r="N42" s="250"/>
    </row>
    <row r="43" spans="1:18" ht="25.5" hidden="1" customHeight="1">
      <c r="A43" s="268"/>
      <c r="B43" s="275" t="s">
        <v>435</v>
      </c>
      <c r="C43" s="271" t="e">
        <f>'2.CHI TIET'!AO29</f>
        <v>#REF!</v>
      </c>
      <c r="D43" s="271" t="e">
        <f>'2.CHI TIET'!AQ29</f>
        <v>#REF!</v>
      </c>
      <c r="E43" s="271" t="e">
        <f>'2.CHI TIET'!AR29</f>
        <v>#REF!</v>
      </c>
      <c r="F43" s="271" t="e">
        <f>'2.CHI TIET'!AS29</f>
        <v>#REF!</v>
      </c>
      <c r="G43" s="271" t="e">
        <f>'2.CHI TIET'!AT29</f>
        <v>#REF!</v>
      </c>
      <c r="H43" s="305" t="e">
        <f>'2.CHI TIET'!AU29</f>
        <v>#REF!</v>
      </c>
      <c r="I43" s="271" t="e">
        <f>'2.CHI TIET'!AV29</f>
        <v>#REF!</v>
      </c>
      <c r="J43" s="271" t="e">
        <f>'2.CHI TIET'!AW29</f>
        <v>#REF!</v>
      </c>
      <c r="K43" s="417" t="e">
        <f>'2.CHI TIET'!AX29</f>
        <v>#REF!</v>
      </c>
      <c r="L43" s="408" t="e">
        <f>'2.CHI TIET'!AY29</f>
        <v>#REF!</v>
      </c>
      <c r="M43" s="270"/>
      <c r="N43" s="250"/>
    </row>
    <row r="44" spans="1:18" ht="25.5" hidden="1" customHeight="1">
      <c r="A44" s="268"/>
      <c r="B44" s="275" t="s">
        <v>437</v>
      </c>
      <c r="C44" s="271" t="e">
        <f>'2.CHI TIET'!AO45</f>
        <v>#REF!</v>
      </c>
      <c r="D44" s="271" t="e">
        <f>'2.CHI TIET'!AQ45</f>
        <v>#REF!</v>
      </c>
      <c r="E44" s="271" t="e">
        <f>'2.CHI TIET'!AR45</f>
        <v>#REF!</v>
      </c>
      <c r="F44" s="271" t="e">
        <f>'2.CHI TIET'!AS45</f>
        <v>#REF!</v>
      </c>
      <c r="G44" s="271" t="e">
        <f>'2.CHI TIET'!AT45</f>
        <v>#REF!</v>
      </c>
      <c r="H44" s="305" t="e">
        <f>'2.CHI TIET'!AU45</f>
        <v>#REF!</v>
      </c>
      <c r="I44" s="271" t="e">
        <f>'2.CHI TIET'!AV45</f>
        <v>#REF!</v>
      </c>
      <c r="J44" s="271" t="e">
        <f>'2.CHI TIET'!AW45</f>
        <v>#REF!</v>
      </c>
      <c r="K44" s="417" t="e">
        <f>'2.CHI TIET'!AX45</f>
        <v>#REF!</v>
      </c>
      <c r="L44" s="408" t="e">
        <f>'2.CHI TIET'!AY45</f>
        <v>#REF!</v>
      </c>
      <c r="M44" s="270"/>
      <c r="N44" s="250"/>
    </row>
    <row r="45" spans="1:18" ht="25.5" customHeight="1">
      <c r="A45" s="268">
        <v>7</v>
      </c>
      <c r="B45" s="378" t="s">
        <v>418</v>
      </c>
      <c r="C45" s="271" t="e">
        <f>'2.CHI TIET'!AO39</f>
        <v>#REF!</v>
      </c>
      <c r="D45" s="271" t="e">
        <f>'2.CHI TIET'!AQ39</f>
        <v>#REF!</v>
      </c>
      <c r="E45" s="271" t="e">
        <f>'2.CHI TIET'!AR39</f>
        <v>#REF!</v>
      </c>
      <c r="F45" s="271" t="e">
        <f>'2.CHI TIET'!AS39</f>
        <v>#REF!</v>
      </c>
      <c r="G45" s="271" t="e">
        <f>'2.CHI TIET'!AT39</f>
        <v>#REF!</v>
      </c>
      <c r="H45" s="305" t="e">
        <f>'2.CHI TIET'!AU39</f>
        <v>#REF!</v>
      </c>
      <c r="I45" s="271" t="e">
        <f>'2.CHI TIET'!AV39</f>
        <v>#REF!</v>
      </c>
      <c r="J45" s="271" t="e">
        <f>'2.CHI TIET'!AW39</f>
        <v>#REF!</v>
      </c>
      <c r="K45" s="417" t="e">
        <f>'2.CHI TIET'!AX39</f>
        <v>#REF!</v>
      </c>
      <c r="L45" s="408" t="e">
        <f>'2.CHI TIET'!AY39</f>
        <v>#REF!</v>
      </c>
      <c r="M45" s="270"/>
      <c r="N45" s="250">
        <v>23</v>
      </c>
      <c r="O45" s="251">
        <v>23</v>
      </c>
    </row>
    <row r="46" spans="1:18" ht="25.5" hidden="1" customHeight="1">
      <c r="A46" s="268"/>
      <c r="B46" s="275" t="s">
        <v>340</v>
      </c>
      <c r="C46" s="271" t="e">
        <f>'2.CHI TIET'!#REF!</f>
        <v>#REF!</v>
      </c>
      <c r="D46" s="271" t="e">
        <f>'2.CHI TIET'!#REF!</f>
        <v>#REF!</v>
      </c>
      <c r="E46" s="271" t="e">
        <f>'2.CHI TIET'!#REF!</f>
        <v>#REF!</v>
      </c>
      <c r="F46" s="271" t="e">
        <f>'2.CHI TIET'!#REF!</f>
        <v>#REF!</v>
      </c>
      <c r="G46" s="271" t="e">
        <f>'2.CHI TIET'!#REF!</f>
        <v>#REF!</v>
      </c>
      <c r="H46" s="305" t="e">
        <f>'2.CHI TIET'!#REF!</f>
        <v>#REF!</v>
      </c>
      <c r="I46" s="271" t="e">
        <f>'2.CHI TIET'!#REF!</f>
        <v>#REF!</v>
      </c>
      <c r="J46" s="271" t="e">
        <f>'2.CHI TIET'!#REF!</f>
        <v>#REF!</v>
      </c>
      <c r="K46" s="417" t="e">
        <f>'2.CHI TIET'!#REF!</f>
        <v>#REF!</v>
      </c>
      <c r="L46" s="408" t="e">
        <f>'2.CHI TIET'!#REF!</f>
        <v>#REF!</v>
      </c>
      <c r="M46" s="270"/>
      <c r="N46" s="250"/>
    </row>
    <row r="47" spans="1:18" ht="25.5" customHeight="1">
      <c r="A47" s="268">
        <v>8</v>
      </c>
      <c r="B47" s="382" t="s">
        <v>408</v>
      </c>
      <c r="C47" s="271" t="e">
        <f>'2.CHI TIET'!AO8</f>
        <v>#REF!</v>
      </c>
      <c r="D47" s="271" t="e">
        <f>'2.CHI TIET'!AQ8</f>
        <v>#REF!</v>
      </c>
      <c r="E47" s="271" t="e">
        <f>'2.CHI TIET'!AR8</f>
        <v>#REF!</v>
      </c>
      <c r="F47" s="271" t="e">
        <f>'2.CHI TIET'!AS8</f>
        <v>#REF!</v>
      </c>
      <c r="G47" s="271" t="e">
        <f>'2.CHI TIET'!AT8</f>
        <v>#REF!</v>
      </c>
      <c r="H47" s="307" t="e">
        <f>'2.CHI TIET'!AU8</f>
        <v>#REF!</v>
      </c>
      <c r="I47" s="278" t="e">
        <f>'2.CHI TIET'!AV8</f>
        <v>#REF!</v>
      </c>
      <c r="J47" s="413" t="e">
        <f>'2.CHI TIET'!AW8</f>
        <v>#REF!</v>
      </c>
      <c r="K47" s="278" t="e">
        <f>'2.CHI TIET'!AX8</f>
        <v>#REF!</v>
      </c>
      <c r="L47" s="409" t="e">
        <f>'2.CHI TIET'!AY8</f>
        <v>#REF!</v>
      </c>
      <c r="M47" s="270"/>
      <c r="N47" s="250">
        <v>19</v>
      </c>
      <c r="O47" s="251">
        <v>19</v>
      </c>
    </row>
    <row r="48" spans="1:18" ht="25.5" hidden="1" customHeight="1">
      <c r="A48" s="268"/>
      <c r="B48" s="275" t="s">
        <v>432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305" t="e">
        <f>'2.CHI TIET'!#REF!</f>
        <v>#REF!</v>
      </c>
      <c r="I48" s="271" t="e">
        <f>'2.CHI TIET'!#REF!</f>
        <v>#REF!</v>
      </c>
      <c r="J48" s="271" t="e">
        <f>'2.CHI TIET'!#REF!</f>
        <v>#REF!</v>
      </c>
      <c r="K48" s="417" t="e">
        <f>'2.CHI TIET'!#REF!</f>
        <v>#REF!</v>
      </c>
      <c r="L48" s="408" t="e">
        <f>'2.CHI TIET'!#REF!</f>
        <v>#REF!</v>
      </c>
      <c r="M48" s="270"/>
      <c r="N48" s="250"/>
    </row>
    <row r="49" spans="1:15" ht="25.5" hidden="1" customHeight="1">
      <c r="A49" s="268"/>
      <c r="B49" s="275" t="s">
        <v>339</v>
      </c>
      <c r="C49" s="271" t="e">
        <f>'2.CHI TIET'!#REF!</f>
        <v>#REF!</v>
      </c>
      <c r="D49" s="271" t="e">
        <f>'2.CHI TIET'!#REF!</f>
        <v>#REF!</v>
      </c>
      <c r="E49" s="271" t="e">
        <f>'2.CHI TIET'!#REF!</f>
        <v>#REF!</v>
      </c>
      <c r="F49" s="271" t="e">
        <f>'2.CHI TIET'!#REF!</f>
        <v>#REF!</v>
      </c>
      <c r="G49" s="271" t="e">
        <f>'2.CHI TIET'!#REF!</f>
        <v>#REF!</v>
      </c>
      <c r="H49" s="305" t="e">
        <f>'2.CHI TIET'!#REF!</f>
        <v>#REF!</v>
      </c>
      <c r="I49" s="271" t="e">
        <f>'2.CHI TIET'!#REF!</f>
        <v>#REF!</v>
      </c>
      <c r="J49" s="271" t="e">
        <f>'2.CHI TIET'!#REF!</f>
        <v>#REF!</v>
      </c>
      <c r="K49" s="417" t="e">
        <f>'2.CHI TIET'!#REF!</f>
        <v>#REF!</v>
      </c>
      <c r="L49" s="408" t="e">
        <f>'2.CHI TIET'!#REF!</f>
        <v>#REF!</v>
      </c>
      <c r="M49" s="270"/>
      <c r="N49" s="250"/>
    </row>
    <row r="50" spans="1:15" ht="39" hidden="1" customHeight="1">
      <c r="A50" s="268"/>
      <c r="B50" s="275" t="s">
        <v>343</v>
      </c>
      <c r="C50" s="271" t="e">
        <f>'2.CHI TIET'!#REF!</f>
        <v>#REF!</v>
      </c>
      <c r="D50" s="271" t="e">
        <f>'2.CHI TIET'!#REF!</f>
        <v>#REF!</v>
      </c>
      <c r="E50" s="271" t="e">
        <f>'2.CHI TIET'!#REF!</f>
        <v>#REF!</v>
      </c>
      <c r="F50" s="271" t="e">
        <f>'2.CHI TIET'!#REF!</f>
        <v>#REF!</v>
      </c>
      <c r="G50" s="271" t="e">
        <f>'2.CHI TIET'!#REF!</f>
        <v>#REF!</v>
      </c>
      <c r="H50" s="305" t="e">
        <f>'2.CHI TIET'!#REF!</f>
        <v>#REF!</v>
      </c>
      <c r="I50" s="271" t="e">
        <f>'2.CHI TIET'!#REF!</f>
        <v>#REF!</v>
      </c>
      <c r="J50" s="271" t="e">
        <f>'2.CHI TIET'!#REF!</f>
        <v>#REF!</v>
      </c>
      <c r="K50" s="417" t="e">
        <f>'2.CHI TIET'!#REF!</f>
        <v>#REF!</v>
      </c>
      <c r="L50" s="408" t="e">
        <f>'2.CHI TIET'!#REF!</f>
        <v>#REF!</v>
      </c>
      <c r="M50" s="270"/>
      <c r="N50" s="250"/>
    </row>
    <row r="51" spans="1:15" ht="25.5" hidden="1" customHeight="1">
      <c r="A51" s="268"/>
      <c r="B51" s="275" t="s">
        <v>362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305" t="e">
        <f>'2.CHI TIET'!#REF!</f>
        <v>#REF!</v>
      </c>
      <c r="I51" s="271" t="e">
        <f>'2.CHI TIET'!#REF!</f>
        <v>#REF!</v>
      </c>
      <c r="J51" s="271" t="e">
        <f>'2.CHI TIET'!#REF!</f>
        <v>#REF!</v>
      </c>
      <c r="K51" s="417" t="e">
        <f>'2.CHI TIET'!#REF!</f>
        <v>#REF!</v>
      </c>
      <c r="L51" s="408" t="e">
        <f>'2.CHI TIET'!#REF!</f>
        <v>#REF!</v>
      </c>
      <c r="M51" s="270"/>
      <c r="N51" s="250"/>
    </row>
    <row r="52" spans="1:15" ht="25.5" hidden="1" customHeight="1">
      <c r="A52" s="268"/>
      <c r="B52" s="275" t="s">
        <v>359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271" t="e">
        <f>'2.CHI TIET'!#REF!</f>
        <v>#REF!</v>
      </c>
      <c r="K52" s="417" t="e">
        <f>'2.CHI TIET'!#REF!</f>
        <v>#REF!</v>
      </c>
      <c r="L52" s="408" t="e">
        <f>'2.CHI TIET'!#REF!</f>
        <v>#REF!</v>
      </c>
      <c r="M52" s="270"/>
      <c r="N52" s="250"/>
    </row>
    <row r="53" spans="1:15" ht="25.5" hidden="1" customHeight="1">
      <c r="A53" s="268"/>
      <c r="B53" s="275" t="s">
        <v>379</v>
      </c>
      <c r="C53" s="271" t="e">
        <f>'2.CHI TIET'!AO78</f>
        <v>#REF!</v>
      </c>
      <c r="D53" s="271" t="e">
        <f>'2.CHI TIET'!AQ78</f>
        <v>#REF!</v>
      </c>
      <c r="E53" s="271" t="e">
        <f>'2.CHI TIET'!AR78</f>
        <v>#REF!</v>
      </c>
      <c r="F53" s="271" t="e">
        <f>'2.CHI TIET'!AS78</f>
        <v>#REF!</v>
      </c>
      <c r="G53" s="271" t="e">
        <f>'2.CHI TIET'!AT78</f>
        <v>#REF!</v>
      </c>
      <c r="H53" s="305" t="e">
        <f>'2.CHI TIET'!AU78</f>
        <v>#REF!</v>
      </c>
      <c r="I53" s="271" t="e">
        <f>'2.CHI TIET'!AV78</f>
        <v>#REF!</v>
      </c>
      <c r="J53" s="271" t="e">
        <f>'2.CHI TIET'!AW78</f>
        <v>#REF!</v>
      </c>
      <c r="K53" s="417" t="e">
        <f>'2.CHI TIET'!AX78</f>
        <v>#REF!</v>
      </c>
      <c r="L53" s="408" t="e">
        <f>'2.CHI TIET'!AY78</f>
        <v>#REF!</v>
      </c>
      <c r="M53" s="270"/>
      <c r="N53" s="250"/>
    </row>
    <row r="54" spans="1:15" ht="25.5" hidden="1" customHeight="1">
      <c r="A54" s="268"/>
      <c r="B54" s="276" t="s">
        <v>358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305" t="e">
        <f>'2.CHI TIET'!#REF!</f>
        <v>#REF!</v>
      </c>
      <c r="I54" s="271" t="e">
        <f>'2.CHI TIET'!#REF!</f>
        <v>#REF!</v>
      </c>
      <c r="J54" s="271" t="e">
        <f>'2.CHI TIET'!#REF!</f>
        <v>#REF!</v>
      </c>
      <c r="K54" s="417" t="e">
        <f>'2.CHI TIET'!#REF!</f>
        <v>#REF!</v>
      </c>
      <c r="L54" s="408" t="e">
        <f>'2.CHI TIET'!#REF!</f>
        <v>#REF!</v>
      </c>
      <c r="M54" s="270"/>
      <c r="N54" s="250"/>
    </row>
    <row r="55" spans="1:15" ht="25.5" customHeight="1">
      <c r="A55" s="268">
        <v>9</v>
      </c>
      <c r="B55" s="378" t="s">
        <v>409</v>
      </c>
      <c r="C55" s="271" t="e">
        <f>'2.CHI TIET'!AO17</f>
        <v>#REF!</v>
      </c>
      <c r="D55" s="271" t="e">
        <f>'2.CHI TIET'!AQ17</f>
        <v>#REF!</v>
      </c>
      <c r="E55" s="271" t="e">
        <f>'2.CHI TIET'!AR17</f>
        <v>#REF!</v>
      </c>
      <c r="F55" s="271" t="e">
        <f>'2.CHI TIET'!AS17</f>
        <v>#REF!</v>
      </c>
      <c r="G55" s="271" t="e">
        <f>'2.CHI TIET'!AT17</f>
        <v>#REF!</v>
      </c>
      <c r="H55" s="305" t="e">
        <f>'2.CHI TIET'!AU17</f>
        <v>#REF!</v>
      </c>
      <c r="I55" s="271" t="e">
        <f>'2.CHI TIET'!AV17</f>
        <v>#REF!</v>
      </c>
      <c r="J55" s="271" t="e">
        <f>'2.CHI TIET'!AW17</f>
        <v>#REF!</v>
      </c>
      <c r="K55" s="417" t="e">
        <f>'2.CHI TIET'!AX17</f>
        <v>#REF!</v>
      </c>
      <c r="L55" s="408" t="e">
        <f>'2.CHI TIET'!AY17</f>
        <v>#REF!</v>
      </c>
      <c r="M55" s="270"/>
      <c r="N55" s="250">
        <v>29</v>
      </c>
      <c r="O55" s="251">
        <v>27</v>
      </c>
    </row>
    <row r="56" spans="1:15" ht="25.5" hidden="1" customHeight="1">
      <c r="A56" s="268"/>
      <c r="B56" s="275" t="s">
        <v>376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305" t="e">
        <f>'2.CHI TIET'!#REF!</f>
        <v>#REF!</v>
      </c>
      <c r="I56" s="271" t="e">
        <f>'2.CHI TIET'!#REF!</f>
        <v>#REF!</v>
      </c>
      <c r="J56" s="271" t="e">
        <f>'2.CHI TIET'!#REF!</f>
        <v>#REF!</v>
      </c>
      <c r="K56" s="417" t="e">
        <f>'2.CHI TIET'!#REF!</f>
        <v>#REF!</v>
      </c>
      <c r="L56" s="408" t="e">
        <f>'2.CHI TIET'!#REF!</f>
        <v>#REF!</v>
      </c>
      <c r="M56" s="270"/>
      <c r="N56" s="250"/>
    </row>
    <row r="57" spans="1:15" ht="25.5" customHeight="1">
      <c r="A57" s="268">
        <v>10</v>
      </c>
      <c r="B57" s="378" t="s">
        <v>421</v>
      </c>
      <c r="C57" s="271" t="e">
        <f>'2.CHI TIET'!AO44</f>
        <v>#REF!</v>
      </c>
      <c r="D57" s="271" t="e">
        <f>'2.CHI TIET'!AQ44</f>
        <v>#REF!</v>
      </c>
      <c r="E57" s="271" t="e">
        <f>'2.CHI TIET'!AR44</f>
        <v>#REF!</v>
      </c>
      <c r="F57" s="271" t="e">
        <f>'2.CHI TIET'!AS44</f>
        <v>#REF!</v>
      </c>
      <c r="G57" s="271" t="e">
        <f>'2.CHI TIET'!AT44</f>
        <v>#REF!</v>
      </c>
      <c r="H57" s="305" t="e">
        <f>'2.CHI TIET'!AU44</f>
        <v>#REF!</v>
      </c>
      <c r="I57" s="271" t="e">
        <f>'2.CHI TIET'!AV44</f>
        <v>#REF!</v>
      </c>
      <c r="J57" s="271" t="e">
        <f>'2.CHI TIET'!AW44</f>
        <v>#REF!</v>
      </c>
      <c r="K57" s="417" t="e">
        <f>'2.CHI TIET'!AX44</f>
        <v>#REF!</v>
      </c>
      <c r="L57" s="408" t="e">
        <f>'2.CHI TIET'!AY44</f>
        <v>#REF!</v>
      </c>
      <c r="M57" s="270"/>
      <c r="N57" s="250">
        <v>22</v>
      </c>
      <c r="O57" s="251">
        <v>22</v>
      </c>
    </row>
    <row r="58" spans="1:15" ht="25.5" hidden="1" customHeight="1">
      <c r="A58" s="268"/>
      <c r="B58" s="370" t="s">
        <v>332</v>
      </c>
      <c r="C58" s="271" t="e">
        <f>'2.CHI TIET'!AO9</f>
        <v>#REF!</v>
      </c>
      <c r="D58" s="271" t="e">
        <f>'2.CHI TIET'!AQ9</f>
        <v>#REF!</v>
      </c>
      <c r="E58" s="271" t="e">
        <f>'2.CHI TIET'!AR9</f>
        <v>#REF!</v>
      </c>
      <c r="F58" s="271" t="e">
        <f>'2.CHI TIET'!AS9</f>
        <v>#REF!</v>
      </c>
      <c r="G58" s="271" t="e">
        <f>'2.CHI TIET'!AT9</f>
        <v>#REF!</v>
      </c>
      <c r="H58" s="305" t="e">
        <f>'2.CHI TIET'!AU9</f>
        <v>#REF!</v>
      </c>
      <c r="I58" s="271" t="e">
        <f>'2.CHI TIET'!AV9</f>
        <v>#REF!</v>
      </c>
      <c r="J58" s="271" t="e">
        <f>'2.CHI TIET'!AW9</f>
        <v>#REF!</v>
      </c>
      <c r="K58" s="417" t="e">
        <f>'2.CHI TIET'!AX9</f>
        <v>#REF!</v>
      </c>
      <c r="L58" s="408" t="e">
        <f>'2.CHI TIET'!AY9</f>
        <v>#REF!</v>
      </c>
      <c r="M58" s="270"/>
      <c r="N58" s="250"/>
    </row>
    <row r="59" spans="1:15" ht="25.5" hidden="1" customHeight="1">
      <c r="A59" s="268"/>
      <c r="B59" s="275" t="s">
        <v>351</v>
      </c>
      <c r="C59" s="271" t="e">
        <f>'2.CHI TIET'!#REF!</f>
        <v>#REF!</v>
      </c>
      <c r="D59" s="271" t="e">
        <f>'2.CHI TIET'!#REF!</f>
        <v>#REF!</v>
      </c>
      <c r="E59" s="271" t="e">
        <f>'2.CHI TIET'!#REF!</f>
        <v>#REF!</v>
      </c>
      <c r="F59" s="271" t="e">
        <f>'2.CHI TIET'!#REF!</f>
        <v>#REF!</v>
      </c>
      <c r="G59" s="271" t="e">
        <f>'2.CHI TIET'!#REF!</f>
        <v>#REF!</v>
      </c>
      <c r="H59" s="305" t="e">
        <f>'2.CHI TIET'!#REF!</f>
        <v>#REF!</v>
      </c>
      <c r="I59" s="271" t="e">
        <f>'2.CHI TIET'!#REF!</f>
        <v>#REF!</v>
      </c>
      <c r="J59" s="271" t="e">
        <f>'2.CHI TIET'!#REF!</f>
        <v>#REF!</v>
      </c>
      <c r="K59" s="417" t="e">
        <f>'2.CHI TIET'!#REF!</f>
        <v>#REF!</v>
      </c>
      <c r="L59" s="408" t="e">
        <f>'2.CHI TIET'!#REF!</f>
        <v>#REF!</v>
      </c>
      <c r="M59" s="270"/>
      <c r="N59" s="250"/>
    </row>
    <row r="60" spans="1:15" ht="25.5" hidden="1" customHeight="1">
      <c r="A60" s="268"/>
      <c r="B60" s="275" t="s">
        <v>346</v>
      </c>
      <c r="C60" s="271" t="e">
        <f>'2.CHI TIET'!#REF!</f>
        <v>#REF!</v>
      </c>
      <c r="D60" s="271" t="e">
        <f>'2.CHI TIET'!#REF!</f>
        <v>#REF!</v>
      </c>
      <c r="E60" s="271" t="e">
        <f>'2.CHI TIET'!#REF!</f>
        <v>#REF!</v>
      </c>
      <c r="F60" s="271" t="e">
        <f>'2.CHI TIET'!#REF!</f>
        <v>#REF!</v>
      </c>
      <c r="G60" s="271" t="e">
        <f>'2.CHI TIET'!#REF!</f>
        <v>#REF!</v>
      </c>
      <c r="H60" s="305" t="e">
        <f>'2.CHI TIET'!#REF!</f>
        <v>#REF!</v>
      </c>
      <c r="I60" s="271" t="e">
        <f>'2.CHI TIET'!#REF!</f>
        <v>#REF!</v>
      </c>
      <c r="J60" s="271" t="e">
        <f>'2.CHI TIET'!#REF!</f>
        <v>#REF!</v>
      </c>
      <c r="K60" s="417" t="e">
        <f>'2.CHI TIET'!#REF!</f>
        <v>#REF!</v>
      </c>
      <c r="L60" s="408" t="e">
        <f>'2.CHI TIET'!#REF!</f>
        <v>#REF!</v>
      </c>
      <c r="M60" s="270"/>
      <c r="N60" s="250"/>
    </row>
    <row r="61" spans="1:15" ht="25.5" customHeight="1">
      <c r="A61" s="268">
        <v>11</v>
      </c>
      <c r="B61" s="378" t="s">
        <v>425</v>
      </c>
      <c r="C61" s="271" t="e">
        <f>'2.CHI TIET'!AO77</f>
        <v>#REF!</v>
      </c>
      <c r="D61" s="271" t="e">
        <f>'2.CHI TIET'!AQ77</f>
        <v>#REF!</v>
      </c>
      <c r="E61" s="271" t="e">
        <f>'2.CHI TIET'!AR77</f>
        <v>#REF!</v>
      </c>
      <c r="F61" s="271" t="e">
        <f>'2.CHI TIET'!AS77</f>
        <v>#REF!</v>
      </c>
      <c r="G61" s="271" t="e">
        <f>'2.CHI TIET'!AT77</f>
        <v>#REF!</v>
      </c>
      <c r="H61" s="305" t="e">
        <f>'2.CHI TIET'!AU77</f>
        <v>#REF!</v>
      </c>
      <c r="I61" s="271" t="e">
        <f>'2.CHI TIET'!AV77</f>
        <v>#REF!</v>
      </c>
      <c r="J61" s="271" t="e">
        <f>'2.CHI TIET'!AW77</f>
        <v>#REF!</v>
      </c>
      <c r="K61" s="417" t="e">
        <f>'2.CHI TIET'!AX77</f>
        <v>#REF!</v>
      </c>
      <c r="L61" s="408" t="e">
        <f>'2.CHI TIET'!AY77</f>
        <v>#REF!</v>
      </c>
      <c r="M61" s="270"/>
      <c r="N61" s="250">
        <v>13</v>
      </c>
      <c r="O61" s="251">
        <v>12</v>
      </c>
    </row>
    <row r="62" spans="1:15" ht="25.5" customHeight="1">
      <c r="A62" s="268">
        <v>12</v>
      </c>
      <c r="B62" s="378" t="s">
        <v>420</v>
      </c>
      <c r="C62" s="271" t="e">
        <f>'2.CHI TIET'!AO41</f>
        <v>#REF!</v>
      </c>
      <c r="D62" s="271" t="e">
        <f>'2.CHI TIET'!AQ41</f>
        <v>#REF!</v>
      </c>
      <c r="E62" s="271" t="e">
        <f>'2.CHI TIET'!AR41</f>
        <v>#REF!</v>
      </c>
      <c r="F62" s="271" t="e">
        <f>'2.CHI TIET'!AS41</f>
        <v>#REF!</v>
      </c>
      <c r="G62" s="271" t="e">
        <f>'2.CHI TIET'!AT41</f>
        <v>#REF!</v>
      </c>
      <c r="H62" s="305" t="e">
        <f>'2.CHI TIET'!AU41</f>
        <v>#REF!</v>
      </c>
      <c r="I62" s="271" t="e">
        <f>'2.CHI TIET'!AV41</f>
        <v>#REF!</v>
      </c>
      <c r="J62" s="271" t="e">
        <f>'2.CHI TIET'!AW41</f>
        <v>#REF!</v>
      </c>
      <c r="K62" s="417" t="e">
        <f>'2.CHI TIET'!AX41</f>
        <v>#REF!</v>
      </c>
      <c r="L62" s="408" t="e">
        <f>'2.CHI TIET'!AY41</f>
        <v>#REF!</v>
      </c>
      <c r="M62" s="270"/>
      <c r="N62" s="250">
        <v>9</v>
      </c>
      <c r="O62" s="251">
        <v>8</v>
      </c>
    </row>
    <row r="63" spans="1:15" ht="25.5" hidden="1" customHeight="1">
      <c r="A63" s="268"/>
      <c r="B63" s="275" t="s">
        <v>344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305" t="e">
        <f>'2.CHI TIET'!#REF!</f>
        <v>#REF!</v>
      </c>
      <c r="I63" s="271" t="e">
        <f>'2.CHI TIET'!#REF!</f>
        <v>#REF!</v>
      </c>
      <c r="J63" s="271" t="e">
        <f>'2.CHI TIET'!#REF!</f>
        <v>#REF!</v>
      </c>
      <c r="K63" s="417" t="e">
        <f>'2.CHI TIET'!#REF!</f>
        <v>#REF!</v>
      </c>
      <c r="L63" s="408" t="e">
        <f>'2.CHI TIET'!#REF!</f>
        <v>#REF!</v>
      </c>
      <c r="M63" s="270"/>
      <c r="N63" s="250"/>
    </row>
    <row r="64" spans="1:15" ht="25.5" hidden="1" customHeight="1">
      <c r="A64" s="268"/>
      <c r="B64" s="275" t="s">
        <v>363</v>
      </c>
      <c r="C64" s="271" t="e">
        <f>'2.CHI TIET'!AO42</f>
        <v>#REF!</v>
      </c>
      <c r="D64" s="271" t="e">
        <f>'2.CHI TIET'!AQ42</f>
        <v>#REF!</v>
      </c>
      <c r="E64" s="271" t="e">
        <f>'2.CHI TIET'!AR42</f>
        <v>#REF!</v>
      </c>
      <c r="F64" s="271" t="e">
        <f>'2.CHI TIET'!AS42</f>
        <v>#REF!</v>
      </c>
      <c r="G64" s="271" t="e">
        <f>'2.CHI TIET'!AT42</f>
        <v>#REF!</v>
      </c>
      <c r="H64" s="305" t="e">
        <f>'2.CHI TIET'!AU42</f>
        <v>#REF!</v>
      </c>
      <c r="I64" s="271" t="e">
        <f>'2.CHI TIET'!AV42</f>
        <v>#REF!</v>
      </c>
      <c r="J64" s="271" t="e">
        <f>'2.CHI TIET'!AW42</f>
        <v>#REF!</v>
      </c>
      <c r="K64" s="417" t="e">
        <f>'2.CHI TIET'!AX42</f>
        <v>#REF!</v>
      </c>
      <c r="L64" s="408" t="e">
        <f>'2.CHI TIET'!AY42</f>
        <v>#REF!</v>
      </c>
      <c r="M64" s="270"/>
      <c r="N64" s="250"/>
    </row>
    <row r="65" spans="1:18" ht="25.5" hidden="1" customHeight="1">
      <c r="A65" s="268"/>
      <c r="B65" s="275" t="s">
        <v>383</v>
      </c>
      <c r="C65" s="271" t="e">
        <f>'2.CHI TIET'!#REF!</f>
        <v>#REF!</v>
      </c>
      <c r="D65" s="271" t="e">
        <f>'2.CHI TIET'!#REF!</f>
        <v>#REF!</v>
      </c>
      <c r="E65" s="271" t="e">
        <f>'2.CHI TIET'!#REF!</f>
        <v>#REF!</v>
      </c>
      <c r="F65" s="271" t="e">
        <f>'2.CHI TIET'!#REF!</f>
        <v>#REF!</v>
      </c>
      <c r="G65" s="271" t="e">
        <f>'2.CHI TIET'!#REF!</f>
        <v>#REF!</v>
      </c>
      <c r="H65" s="305" t="e">
        <f>'2.CHI TIET'!#REF!</f>
        <v>#REF!</v>
      </c>
      <c r="I65" s="271" t="e">
        <f>'2.CHI TIET'!#REF!</f>
        <v>#REF!</v>
      </c>
      <c r="J65" s="271" t="e">
        <f>'2.CHI TIET'!#REF!</f>
        <v>#REF!</v>
      </c>
      <c r="K65" s="417" t="e">
        <f>'2.CHI TIET'!#REF!</f>
        <v>#REF!</v>
      </c>
      <c r="L65" s="408" t="e">
        <f>'2.CHI TIET'!#REF!</f>
        <v>#REF!</v>
      </c>
      <c r="M65" s="270"/>
      <c r="N65" s="250"/>
    </row>
    <row r="66" spans="1:18" ht="25.5" hidden="1" customHeight="1">
      <c r="A66" s="268"/>
      <c r="B66" s="275" t="s">
        <v>377</v>
      </c>
      <c r="C66" s="271" t="e">
        <f>'2.CHI TIET'!#REF!</f>
        <v>#REF!</v>
      </c>
      <c r="D66" s="271" t="e">
        <f>'2.CHI TIET'!#REF!</f>
        <v>#REF!</v>
      </c>
      <c r="E66" s="271" t="e">
        <f>'2.CHI TIET'!#REF!</f>
        <v>#REF!</v>
      </c>
      <c r="F66" s="271" t="e">
        <f>'2.CHI TIET'!#REF!</f>
        <v>#REF!</v>
      </c>
      <c r="G66" s="271" t="e">
        <f>'2.CHI TIET'!#REF!</f>
        <v>#REF!</v>
      </c>
      <c r="H66" s="305" t="e">
        <f>'2.CHI TIET'!#REF!</f>
        <v>#REF!</v>
      </c>
      <c r="I66" s="271" t="e">
        <f>'2.CHI TIET'!#REF!</f>
        <v>#REF!</v>
      </c>
      <c r="J66" s="271" t="e">
        <f>'2.CHI TIET'!#REF!</f>
        <v>#REF!</v>
      </c>
      <c r="K66" s="417" t="e">
        <f>'2.CHI TIET'!#REF!</f>
        <v>#REF!</v>
      </c>
      <c r="L66" s="408" t="e">
        <f>'2.CHI TIET'!#REF!</f>
        <v>#REF!</v>
      </c>
      <c r="M66" s="270"/>
      <c r="N66" s="250"/>
    </row>
    <row r="67" spans="1:18" ht="25.5" customHeight="1">
      <c r="A67" s="268">
        <v>13</v>
      </c>
      <c r="B67" s="378" t="s">
        <v>412</v>
      </c>
      <c r="C67" s="271" t="e">
        <f>'2.CHI TIET'!AO20</f>
        <v>#REF!</v>
      </c>
      <c r="D67" s="271" t="e">
        <f>'2.CHI TIET'!AQ20</f>
        <v>#REF!</v>
      </c>
      <c r="E67" s="271" t="e">
        <f>'2.CHI TIET'!AR20</f>
        <v>#REF!</v>
      </c>
      <c r="F67" s="271" t="e">
        <f>'2.CHI TIET'!AS20</f>
        <v>#REF!</v>
      </c>
      <c r="G67" s="271" t="e">
        <f>'2.CHI TIET'!AT20</f>
        <v>#REF!</v>
      </c>
      <c r="H67" s="305" t="e">
        <f>'2.CHI TIET'!AU20</f>
        <v>#REF!</v>
      </c>
      <c r="I67" s="271" t="e">
        <f>'2.CHI TIET'!AV20</f>
        <v>#REF!</v>
      </c>
      <c r="J67" s="271" t="e">
        <f>'2.CHI TIET'!AW20</f>
        <v>#REF!</v>
      </c>
      <c r="K67" s="417" t="e">
        <f>'2.CHI TIET'!AX20</f>
        <v>#REF!</v>
      </c>
      <c r="L67" s="408" t="e">
        <f>'2.CHI TIET'!AY20</f>
        <v>#REF!</v>
      </c>
      <c r="M67" s="270"/>
      <c r="N67" s="250">
        <v>20</v>
      </c>
      <c r="O67" s="251">
        <v>22</v>
      </c>
    </row>
    <row r="68" spans="1:18" ht="25.5" hidden="1" customHeight="1">
      <c r="A68" s="268"/>
      <c r="B68" s="275" t="s">
        <v>364</v>
      </c>
      <c r="C68" s="271" t="e">
        <f>'2.CHI TIET'!#REF!</f>
        <v>#REF!</v>
      </c>
      <c r="D68" s="271" t="e">
        <f>'2.CHI TIET'!#REF!</f>
        <v>#REF!</v>
      </c>
      <c r="E68" s="271" t="e">
        <f>'2.CHI TIET'!#REF!</f>
        <v>#REF!</v>
      </c>
      <c r="F68" s="271" t="e">
        <f>'2.CHI TIET'!#REF!</f>
        <v>#REF!</v>
      </c>
      <c r="G68" s="271" t="e">
        <f>'2.CHI TIET'!#REF!</f>
        <v>#REF!</v>
      </c>
      <c r="H68" s="305" t="e">
        <f>'2.CHI TIET'!#REF!</f>
        <v>#REF!</v>
      </c>
      <c r="I68" s="271" t="e">
        <f>'2.CHI TIET'!#REF!</f>
        <v>#REF!</v>
      </c>
      <c r="J68" s="271" t="e">
        <f>'2.CHI TIET'!#REF!</f>
        <v>#REF!</v>
      </c>
      <c r="K68" s="417" t="e">
        <f>'2.CHI TIET'!#REF!</f>
        <v>#REF!</v>
      </c>
      <c r="L68" s="408" t="e">
        <f>'2.CHI TIET'!#REF!</f>
        <v>#REF!</v>
      </c>
      <c r="M68" s="270"/>
      <c r="N68" s="250"/>
    </row>
    <row r="69" spans="1:18" ht="25.5" customHeight="1">
      <c r="A69" s="268">
        <v>14</v>
      </c>
      <c r="B69" s="378" t="s">
        <v>415</v>
      </c>
      <c r="C69" s="271" t="e">
        <f>'2.CHI TIET'!AO34</f>
        <v>#REF!</v>
      </c>
      <c r="D69" s="271" t="e">
        <f>'2.CHI TIET'!AQ34</f>
        <v>#REF!</v>
      </c>
      <c r="E69" s="271" t="e">
        <f>'2.CHI TIET'!AR34</f>
        <v>#REF!</v>
      </c>
      <c r="F69" s="271" t="e">
        <f>'2.CHI TIET'!AS34</f>
        <v>#REF!</v>
      </c>
      <c r="G69" s="271" t="e">
        <f>'2.CHI TIET'!AT34</f>
        <v>#REF!</v>
      </c>
      <c r="H69" s="305" t="e">
        <f>'2.CHI TIET'!AU34</f>
        <v>#REF!</v>
      </c>
      <c r="I69" s="271" t="e">
        <f>'2.CHI TIET'!AV34</f>
        <v>#REF!</v>
      </c>
      <c r="J69" s="271" t="e">
        <f>'2.CHI TIET'!AW34</f>
        <v>#REF!</v>
      </c>
      <c r="K69" s="417" t="e">
        <f>'2.CHI TIET'!AX34</f>
        <v>#REF!</v>
      </c>
      <c r="L69" s="408" t="e">
        <f>'2.CHI TIET'!AY34</f>
        <v>#REF!</v>
      </c>
      <c r="M69" s="270"/>
      <c r="N69" s="250">
        <v>27</v>
      </c>
      <c r="O69" s="251">
        <v>26</v>
      </c>
    </row>
    <row r="70" spans="1:18" ht="25.5" hidden="1" customHeight="1">
      <c r="A70" s="268"/>
      <c r="B70" s="275" t="s">
        <v>335</v>
      </c>
      <c r="C70" s="271" t="e">
        <f>'2.CHI TIET'!#REF!</f>
        <v>#REF!</v>
      </c>
      <c r="D70" s="271" t="e">
        <f>'2.CHI TIET'!#REF!</f>
        <v>#REF!</v>
      </c>
      <c r="E70" s="271" t="e">
        <f>'2.CHI TIET'!#REF!</f>
        <v>#REF!</v>
      </c>
      <c r="F70" s="271" t="e">
        <f>'2.CHI TIET'!#REF!</f>
        <v>#REF!</v>
      </c>
      <c r="G70" s="271" t="e">
        <f>'2.CHI TIET'!#REF!</f>
        <v>#REF!</v>
      </c>
      <c r="H70" s="305" t="e">
        <f>'2.CHI TIET'!#REF!</f>
        <v>#REF!</v>
      </c>
      <c r="I70" s="271" t="e">
        <f>'2.CHI TIET'!#REF!</f>
        <v>#REF!</v>
      </c>
      <c r="J70" s="271" t="e">
        <f>'2.CHI TIET'!#REF!</f>
        <v>#REF!</v>
      </c>
      <c r="K70" s="417" t="e">
        <f>'2.CHI TIET'!#REF!</f>
        <v>#REF!</v>
      </c>
      <c r="L70" s="408" t="e">
        <f>'2.CHI TIET'!#REF!</f>
        <v>#REF!</v>
      </c>
      <c r="M70" s="270"/>
      <c r="N70" s="250"/>
    </row>
    <row r="71" spans="1:18" ht="25.5" hidden="1" customHeight="1">
      <c r="A71" s="268"/>
      <c r="B71" s="275" t="s">
        <v>378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271" t="e">
        <f>'2.CHI TIET'!#REF!</f>
        <v>#REF!</v>
      </c>
      <c r="K71" s="417" t="e">
        <f>'2.CHI TIET'!#REF!</f>
        <v>#REF!</v>
      </c>
      <c r="L71" s="408" t="e">
        <f>'2.CHI TIET'!#REF!</f>
        <v>#REF!</v>
      </c>
      <c r="M71" s="270"/>
      <c r="N71" s="250"/>
    </row>
    <row r="72" spans="1:18" ht="25.5" hidden="1" customHeight="1">
      <c r="A72" s="268"/>
      <c r="B72" s="275" t="s">
        <v>336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271" t="e">
        <f>'2.CHI TIET'!#REF!</f>
        <v>#REF!</v>
      </c>
      <c r="K72" s="417" t="e">
        <f>'2.CHI TIET'!#REF!</f>
        <v>#REF!</v>
      </c>
      <c r="L72" s="408" t="e">
        <f>'2.CHI TIET'!#REF!</f>
        <v>#REF!</v>
      </c>
      <c r="M72" s="270"/>
      <c r="N72" s="250"/>
    </row>
    <row r="73" spans="1:18" ht="25.5" hidden="1" customHeight="1">
      <c r="A73" s="268"/>
      <c r="B73" s="275" t="s">
        <v>348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271" t="e">
        <f>'2.CHI TIET'!#REF!</f>
        <v>#REF!</v>
      </c>
      <c r="K73" s="417" t="e">
        <f>'2.CHI TIET'!#REF!</f>
        <v>#REF!</v>
      </c>
      <c r="L73" s="408" t="e">
        <f>'2.CHI TIET'!#REF!</f>
        <v>#REF!</v>
      </c>
      <c r="M73" s="270"/>
      <c r="N73" s="250"/>
    </row>
    <row r="74" spans="1:18" ht="25.5" hidden="1" customHeight="1">
      <c r="A74" s="268"/>
      <c r="B74" s="275" t="s">
        <v>353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271" t="e">
        <f>'2.CHI TIET'!#REF!</f>
        <v>#REF!</v>
      </c>
      <c r="K74" s="417" t="e">
        <f>'2.CHI TIET'!#REF!</f>
        <v>#REF!</v>
      </c>
      <c r="L74" s="408" t="e">
        <f>'2.CHI TIET'!#REF!</f>
        <v>#REF!</v>
      </c>
      <c r="M74" s="270"/>
      <c r="N74" s="250"/>
    </row>
    <row r="75" spans="1:18" ht="25.5" hidden="1" customHeight="1">
      <c r="A75" s="268"/>
      <c r="B75" s="275" t="s">
        <v>338</v>
      </c>
      <c r="C75" s="271" t="e">
        <f>'2.CHI TIET'!#REF!</f>
        <v>#REF!</v>
      </c>
      <c r="D75" s="271" t="e">
        <f>'2.CHI TIET'!#REF!</f>
        <v>#REF!</v>
      </c>
      <c r="E75" s="271" t="e">
        <f>'2.CHI TIET'!#REF!</f>
        <v>#REF!</v>
      </c>
      <c r="F75" s="271" t="e">
        <f>'2.CHI TIET'!#REF!</f>
        <v>#REF!</v>
      </c>
      <c r="G75" s="271" t="e">
        <f>'2.CHI TIET'!#REF!</f>
        <v>#REF!</v>
      </c>
      <c r="H75" s="305" t="e">
        <f>'2.CHI TIET'!#REF!</f>
        <v>#REF!</v>
      </c>
      <c r="I75" s="271" t="e">
        <f>'2.CHI TIET'!#REF!</f>
        <v>#REF!</v>
      </c>
      <c r="J75" s="271" t="e">
        <f>'2.CHI TIET'!#REF!</f>
        <v>#REF!</v>
      </c>
      <c r="K75" s="417" t="e">
        <f>'2.CHI TIET'!#REF!</f>
        <v>#REF!</v>
      </c>
      <c r="L75" s="408" t="e">
        <f>'2.CHI TIET'!#REF!</f>
        <v>#REF!</v>
      </c>
      <c r="M75" s="270"/>
      <c r="N75" s="250"/>
    </row>
    <row r="76" spans="1:18" ht="25.5" hidden="1" customHeight="1">
      <c r="A76" s="268"/>
      <c r="B76" s="276" t="s">
        <v>457</v>
      </c>
      <c r="C76" s="271" t="e">
        <f>'2.CHI TIET'!AO66</f>
        <v>#REF!</v>
      </c>
      <c r="D76" s="271" t="e">
        <f>'2.CHI TIET'!AQ66</f>
        <v>#REF!</v>
      </c>
      <c r="E76" s="271" t="e">
        <f>'2.CHI TIET'!AR66</f>
        <v>#REF!</v>
      </c>
      <c r="F76" s="271" t="e">
        <f>'2.CHI TIET'!AS66</f>
        <v>#REF!</v>
      </c>
      <c r="G76" s="271" t="e">
        <f>'2.CHI TIET'!AT66</f>
        <v>#REF!</v>
      </c>
      <c r="H76" s="307" t="e">
        <f>'2.CHI TIET'!AU66</f>
        <v>#REF!</v>
      </c>
      <c r="I76" s="278" t="e">
        <f>'2.CHI TIET'!AV66</f>
        <v>#REF!</v>
      </c>
      <c r="J76" s="413" t="e">
        <f>'2.CHI TIET'!AW66</f>
        <v>#REF!</v>
      </c>
      <c r="K76" s="278" t="e">
        <f>'2.CHI TIET'!AX66</f>
        <v>#REF!</v>
      </c>
      <c r="L76" s="409" t="e">
        <f>'2.CHI TIET'!AY66</f>
        <v>#REF!</v>
      </c>
      <c r="M76" s="270"/>
      <c r="N76" s="250"/>
    </row>
    <row r="77" spans="1:18" ht="25.5" hidden="1" customHeight="1">
      <c r="A77" s="280"/>
      <c r="B77" s="275" t="s">
        <v>449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271" t="e">
        <f>'2.CHI TIET'!#REF!</f>
        <v>#REF!</v>
      </c>
      <c r="K77" s="417" t="e">
        <f>'2.CHI TIET'!#REF!</f>
        <v>#REF!</v>
      </c>
      <c r="L77" s="408" t="e">
        <f>'2.CHI TIET'!#REF!</f>
        <v>#REF!</v>
      </c>
      <c r="M77" s="270"/>
      <c r="N77" s="283"/>
      <c r="O77" s="284"/>
      <c r="P77" s="284"/>
      <c r="Q77" s="284"/>
      <c r="R77" s="284"/>
    </row>
    <row r="78" spans="1:18" ht="25.5" customHeight="1">
      <c r="A78" s="268">
        <v>15</v>
      </c>
      <c r="B78" s="378" t="s">
        <v>410</v>
      </c>
      <c r="C78" s="271" t="e">
        <f>'2.CHI TIET'!AO18</f>
        <v>#REF!</v>
      </c>
      <c r="D78" s="271" t="e">
        <f>'2.CHI TIET'!AQ18</f>
        <v>#REF!</v>
      </c>
      <c r="E78" s="271" t="e">
        <f>'2.CHI TIET'!AR18</f>
        <v>#REF!</v>
      </c>
      <c r="F78" s="271" t="e">
        <f>'2.CHI TIET'!AS18</f>
        <v>#REF!</v>
      </c>
      <c r="G78" s="271" t="e">
        <f>'2.CHI TIET'!AT18</f>
        <v>#REF!</v>
      </c>
      <c r="H78" s="307" t="e">
        <f>'2.CHI TIET'!AU18</f>
        <v>#REF!</v>
      </c>
      <c r="I78" s="278" t="e">
        <f>'2.CHI TIET'!AV18</f>
        <v>#REF!</v>
      </c>
      <c r="J78" s="413" t="e">
        <f>'2.CHI TIET'!AW18</f>
        <v>#REF!</v>
      </c>
      <c r="K78" s="278" t="e">
        <f>'2.CHI TIET'!AX18</f>
        <v>#REF!</v>
      </c>
      <c r="L78" s="409" t="e">
        <f>'2.CHI TIET'!AY18</f>
        <v>#REF!</v>
      </c>
      <c r="M78" s="270"/>
      <c r="N78" s="250">
        <v>20</v>
      </c>
      <c r="O78" s="251">
        <v>21</v>
      </c>
    </row>
    <row r="79" spans="1:18" s="284" customFormat="1" ht="25.5" customHeight="1">
      <c r="A79" s="268">
        <v>16</v>
      </c>
      <c r="B79" s="378" t="s">
        <v>413</v>
      </c>
      <c r="C79" s="271" t="e">
        <f>'2.CHI TIET'!AO27</f>
        <v>#REF!</v>
      </c>
      <c r="D79" s="271" t="e">
        <f>'2.CHI TIET'!AQ27</f>
        <v>#REF!</v>
      </c>
      <c r="E79" s="271" t="e">
        <f>'2.CHI TIET'!AR27</f>
        <v>#REF!</v>
      </c>
      <c r="F79" s="271" t="e">
        <f>'2.CHI TIET'!AS27</f>
        <v>#REF!</v>
      </c>
      <c r="G79" s="271" t="e">
        <f>'2.CHI TIET'!AT27</f>
        <v>#REF!</v>
      </c>
      <c r="H79" s="307" t="e">
        <f>'2.CHI TIET'!AU27</f>
        <v>#REF!</v>
      </c>
      <c r="I79" s="278" t="e">
        <f>'2.CHI TIET'!AV27</f>
        <v>#REF!</v>
      </c>
      <c r="J79" s="413" t="e">
        <f>'2.CHI TIET'!AW27</f>
        <v>#REF!</v>
      </c>
      <c r="K79" s="278" t="e">
        <f>'2.CHI TIET'!AX27</f>
        <v>#REF!</v>
      </c>
      <c r="L79" s="409" t="e">
        <f>'2.CHI TIET'!AY27</f>
        <v>#REF!</v>
      </c>
      <c r="M79" s="270"/>
      <c r="N79" s="250">
        <v>7</v>
      </c>
      <c r="O79" s="251">
        <v>6</v>
      </c>
      <c r="P79" s="251"/>
      <c r="Q79" s="251"/>
      <c r="R79" s="251"/>
    </row>
    <row r="80" spans="1:18" s="284" customFormat="1" ht="25.5" hidden="1" customHeight="1">
      <c r="A80" s="268"/>
      <c r="B80" s="275" t="s">
        <v>433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305" t="e">
        <f>'2.CHI TIET'!#REF!</f>
        <v>#REF!</v>
      </c>
      <c r="I80" s="271" t="e">
        <f>'2.CHI TIET'!#REF!</f>
        <v>#REF!</v>
      </c>
      <c r="J80" s="271" t="e">
        <f>'2.CHI TIET'!#REF!</f>
        <v>#REF!</v>
      </c>
      <c r="K80" s="417" t="e">
        <f>'2.CHI TIET'!#REF!</f>
        <v>#REF!</v>
      </c>
      <c r="L80" s="408" t="e">
        <f>'2.CHI TIET'!#REF!</f>
        <v>#REF!</v>
      </c>
      <c r="M80" s="270"/>
      <c r="N80" s="250"/>
      <c r="O80" s="251"/>
      <c r="P80" s="251"/>
      <c r="Q80" s="251"/>
      <c r="R80" s="251"/>
    </row>
    <row r="81" spans="1:18" s="284" customFormat="1" ht="25.5" hidden="1" customHeight="1">
      <c r="A81" s="268"/>
      <c r="B81" s="275" t="s">
        <v>365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305" t="e">
        <f>'2.CHI TIET'!#REF!</f>
        <v>#REF!</v>
      </c>
      <c r="I81" s="271" t="e">
        <f>'2.CHI TIET'!#REF!</f>
        <v>#REF!</v>
      </c>
      <c r="J81" s="271" t="e">
        <f>'2.CHI TIET'!#REF!</f>
        <v>#REF!</v>
      </c>
      <c r="K81" s="417" t="e">
        <f>'2.CHI TIET'!#REF!</f>
        <v>#REF!</v>
      </c>
      <c r="L81" s="408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customHeight="1">
      <c r="A82" s="268">
        <v>17</v>
      </c>
      <c r="B82" s="378" t="s">
        <v>414</v>
      </c>
      <c r="C82" s="271" t="e">
        <f>'2.CHI TIET'!AO28</f>
        <v>#REF!</v>
      </c>
      <c r="D82" s="271" t="e">
        <f>'2.CHI TIET'!AQ28</f>
        <v>#REF!</v>
      </c>
      <c r="E82" s="271" t="e">
        <f>'2.CHI TIET'!AR28</f>
        <v>#REF!</v>
      </c>
      <c r="F82" s="271" t="e">
        <f>'2.CHI TIET'!AS28</f>
        <v>#REF!</v>
      </c>
      <c r="G82" s="271" t="e">
        <f>'2.CHI TIET'!AT28</f>
        <v>#REF!</v>
      </c>
      <c r="H82" s="307" t="e">
        <f>'2.CHI TIET'!AU28</f>
        <v>#REF!</v>
      </c>
      <c r="I82" s="278" t="e">
        <f>'2.CHI TIET'!AV28</f>
        <v>#REF!</v>
      </c>
      <c r="J82" s="413" t="e">
        <f>'2.CHI TIET'!AW28</f>
        <v>#REF!</v>
      </c>
      <c r="K82" s="278" t="e">
        <f>'2.CHI TIET'!AX28</f>
        <v>#REF!</v>
      </c>
      <c r="L82" s="409" t="e">
        <f>'2.CHI TIET'!AY28</f>
        <v>#REF!</v>
      </c>
      <c r="M82" s="270"/>
      <c r="N82" s="250">
        <v>34</v>
      </c>
      <c r="O82" s="251">
        <v>34</v>
      </c>
      <c r="P82" s="251"/>
      <c r="Q82" s="251"/>
      <c r="R82" s="251"/>
    </row>
    <row r="83" spans="1:18" s="284" customFormat="1" ht="25.5" hidden="1" customHeight="1">
      <c r="A83" s="268"/>
      <c r="B83" s="275" t="s">
        <v>434</v>
      </c>
      <c r="C83" s="271" t="e">
        <f>'2.CHI TIET'!#REF!</f>
        <v>#REF!</v>
      </c>
      <c r="D83" s="271" t="e">
        <f>'2.CHI TIET'!#REF!</f>
        <v>#REF!</v>
      </c>
      <c r="E83" s="271" t="e">
        <f>'2.CHI TIET'!#REF!</f>
        <v>#REF!</v>
      </c>
      <c r="F83" s="271" t="e">
        <f>'2.CHI TIET'!#REF!</f>
        <v>#REF!</v>
      </c>
      <c r="G83" s="271" t="e">
        <f>'2.CHI TIET'!#REF!</f>
        <v>#REF!</v>
      </c>
      <c r="H83" s="307" t="e">
        <f>'2.CHI TIET'!#REF!</f>
        <v>#REF!</v>
      </c>
      <c r="I83" s="278" t="e">
        <f>'2.CHI TIET'!#REF!</f>
        <v>#REF!</v>
      </c>
      <c r="J83" s="413" t="e">
        <f>'2.CHI TIET'!#REF!</f>
        <v>#REF!</v>
      </c>
      <c r="K83" s="278" t="e">
        <f>'2.CHI TIET'!#REF!</f>
        <v>#REF!</v>
      </c>
      <c r="L83" s="409" t="e">
        <f>'2.CHI TIET'!#REF!</f>
        <v>#REF!</v>
      </c>
      <c r="M83" s="270"/>
      <c r="N83" s="250"/>
      <c r="O83" s="251"/>
      <c r="P83" s="251"/>
      <c r="Q83" s="251"/>
      <c r="R83" s="251"/>
    </row>
    <row r="84" spans="1:18" s="284" customFormat="1" ht="25.5" hidden="1" customHeight="1">
      <c r="A84" s="280"/>
      <c r="B84" s="275" t="s">
        <v>455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278" t="e">
        <f>'2.CHI TIET'!#REF!</f>
        <v>#REF!</v>
      </c>
      <c r="J84" s="413" t="e">
        <f>'2.CHI TIET'!#REF!</f>
        <v>#REF!</v>
      </c>
      <c r="K84" s="278" t="e">
        <f>'2.CHI TIET'!#REF!</f>
        <v>#REF!</v>
      </c>
      <c r="L84" s="409" t="e">
        <f>'2.CHI TIET'!#REF!</f>
        <v>#REF!</v>
      </c>
      <c r="M84" s="270" t="s">
        <v>470</v>
      </c>
      <c r="N84" s="283"/>
    </row>
    <row r="85" spans="1:18" s="284" customFormat="1" ht="25.5" hidden="1" customHeight="1">
      <c r="A85" s="268"/>
      <c r="B85" s="275" t="s">
        <v>350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307" t="e">
        <f>'2.CHI TIET'!#REF!</f>
        <v>#REF!</v>
      </c>
      <c r="I85" s="278" t="e">
        <f>'2.CHI TIET'!#REF!</f>
        <v>#REF!</v>
      </c>
      <c r="J85" s="413" t="e">
        <f>'2.CHI TIET'!#REF!</f>
        <v>#REF!</v>
      </c>
      <c r="K85" s="278" t="e">
        <f>'2.CHI TIET'!#REF!</f>
        <v>#REF!</v>
      </c>
      <c r="L85" s="409" t="e">
        <f>'2.CHI TIET'!#REF!</f>
        <v>#REF!</v>
      </c>
      <c r="M85" s="270"/>
      <c r="N85" s="250"/>
      <c r="O85" s="251"/>
      <c r="P85" s="251"/>
      <c r="Q85" s="251"/>
      <c r="R85" s="251"/>
    </row>
    <row r="86" spans="1:18" s="284" customFormat="1" ht="25.5" hidden="1" customHeight="1">
      <c r="A86" s="268"/>
      <c r="B86" s="275" t="s">
        <v>347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305" t="e">
        <f>'2.CHI TIET'!#REF!</f>
        <v>#REF!</v>
      </c>
      <c r="I86" s="271" t="e">
        <f>'2.CHI TIET'!#REF!</f>
        <v>#REF!</v>
      </c>
      <c r="J86" s="271" t="e">
        <f>'2.CHI TIET'!#REF!</f>
        <v>#REF!</v>
      </c>
      <c r="K86" s="417" t="e">
        <f>'2.CHI TIET'!#REF!</f>
        <v>#REF!</v>
      </c>
      <c r="L86" s="408" t="e">
        <f>'2.CHI TIET'!#REF!</f>
        <v>#REF!</v>
      </c>
      <c r="M86" s="270"/>
      <c r="N86" s="250"/>
      <c r="O86" s="251"/>
      <c r="P86" s="251"/>
      <c r="Q86" s="251"/>
      <c r="R86" s="251"/>
    </row>
    <row r="87" spans="1:18" s="284" customFormat="1" ht="25.5" hidden="1" customHeight="1">
      <c r="A87" s="268"/>
      <c r="B87" s="275" t="s">
        <v>438</v>
      </c>
      <c r="C87" s="271" t="e">
        <f>'2.CHI TIET'!AO48</f>
        <v>#REF!</v>
      </c>
      <c r="D87" s="271" t="e">
        <f>'2.CHI TIET'!AQ48</f>
        <v>#REF!</v>
      </c>
      <c r="E87" s="271" t="e">
        <f>'2.CHI TIET'!AR48</f>
        <v>#REF!</v>
      </c>
      <c r="F87" s="271" t="e">
        <f>'2.CHI TIET'!AS48</f>
        <v>#REF!</v>
      </c>
      <c r="G87" s="271" t="e">
        <f>'2.CHI TIET'!AT48</f>
        <v>#REF!</v>
      </c>
      <c r="H87" s="305" t="e">
        <f>'2.CHI TIET'!AU48</f>
        <v>#REF!</v>
      </c>
      <c r="I87" s="271" t="e">
        <f>'2.CHI TIET'!AV48</f>
        <v>#REF!</v>
      </c>
      <c r="J87" s="271" t="e">
        <f>'2.CHI TIET'!AW48</f>
        <v>#REF!</v>
      </c>
      <c r="K87" s="417" t="e">
        <f>'2.CHI TIET'!AX48</f>
        <v>#REF!</v>
      </c>
      <c r="L87" s="408" t="e">
        <f>'2.CHI TIET'!AY48</f>
        <v>#REF!</v>
      </c>
      <c r="M87" s="270"/>
      <c r="N87" s="250"/>
      <c r="O87" s="251"/>
      <c r="P87" s="251"/>
      <c r="Q87" s="251"/>
      <c r="R87" s="251"/>
    </row>
    <row r="88" spans="1:18" s="284" customFormat="1" ht="25.5" hidden="1" customHeight="1">
      <c r="A88" s="268"/>
      <c r="B88" s="275" t="s">
        <v>355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305" t="e">
        <f>'2.CHI TIET'!#REF!</f>
        <v>#REF!</v>
      </c>
      <c r="I88" s="271" t="e">
        <f>'2.CHI TIET'!#REF!</f>
        <v>#REF!</v>
      </c>
      <c r="J88" s="271" t="e">
        <f>'2.CHI TIET'!#REF!</f>
        <v>#REF!</v>
      </c>
      <c r="K88" s="417" t="e">
        <f>'2.CHI TIET'!#REF!</f>
        <v>#REF!</v>
      </c>
      <c r="L88" s="408" t="e">
        <f>'2.CHI TIET'!#REF!</f>
        <v>#REF!</v>
      </c>
      <c r="M88" s="270"/>
      <c r="N88" s="250"/>
      <c r="O88" s="251"/>
      <c r="P88" s="251"/>
      <c r="Q88" s="251"/>
      <c r="R88" s="251"/>
    </row>
    <row r="89" spans="1:18" s="284" customFormat="1" ht="25.5" customHeight="1">
      <c r="A89" s="268">
        <v>18</v>
      </c>
      <c r="B89" s="378" t="s">
        <v>416</v>
      </c>
      <c r="C89" s="271" t="e">
        <f>'2.CHI TIET'!AO38</f>
        <v>#REF!</v>
      </c>
      <c r="D89" s="271" t="e">
        <f>'2.CHI TIET'!AQ38</f>
        <v>#REF!</v>
      </c>
      <c r="E89" s="271" t="e">
        <f>'2.CHI TIET'!AR38</f>
        <v>#REF!</v>
      </c>
      <c r="F89" s="271" t="e">
        <f>'2.CHI TIET'!AS38</f>
        <v>#REF!</v>
      </c>
      <c r="G89" s="271" t="e">
        <f>'2.CHI TIET'!AT38</f>
        <v>#REF!</v>
      </c>
      <c r="H89" s="305" t="e">
        <f>'2.CHI TIET'!AU38</f>
        <v>#REF!</v>
      </c>
      <c r="I89" s="271" t="e">
        <f>'2.CHI TIET'!AV38</f>
        <v>#REF!</v>
      </c>
      <c r="J89" s="271" t="e">
        <f>'2.CHI TIET'!AW38</f>
        <v>#REF!</v>
      </c>
      <c r="K89" s="422" t="e">
        <f>'2.CHI TIET'!AX38</f>
        <v>#REF!</v>
      </c>
      <c r="L89" s="408" t="e">
        <f>'2.CHI TIET'!AY38</f>
        <v>#REF!</v>
      </c>
      <c r="M89" s="270"/>
      <c r="N89" s="250">
        <v>18</v>
      </c>
      <c r="O89" s="251">
        <v>15</v>
      </c>
      <c r="P89" s="251"/>
      <c r="Q89" s="251"/>
      <c r="R89" s="251"/>
    </row>
    <row r="90" spans="1:18" ht="25.5" hidden="1" customHeight="1">
      <c r="A90" s="268"/>
      <c r="B90" s="275" t="s">
        <v>443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271" t="e">
        <f>'2.CHI TIET'!#REF!</f>
        <v>#REF!</v>
      </c>
      <c r="K90" s="300" t="e">
        <f>'2.CHI TIET'!#REF!</f>
        <v>#REF!</v>
      </c>
      <c r="L90" s="271" t="e">
        <f>'2.CHI TIET'!#REF!</f>
        <v>#REF!</v>
      </c>
      <c r="M90" s="270" t="s">
        <v>470</v>
      </c>
      <c r="N90" s="250"/>
    </row>
    <row r="91" spans="1:18" ht="25.5" hidden="1" customHeight="1">
      <c r="A91" s="268"/>
      <c r="B91" s="275" t="s">
        <v>337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271" t="e">
        <f>'2.CHI TIET'!#REF!</f>
        <v>#REF!</v>
      </c>
      <c r="M91" s="270"/>
      <c r="N91" s="250"/>
    </row>
    <row r="92" spans="1:18" ht="25.5" hidden="1" customHeight="1">
      <c r="A92" s="268"/>
      <c r="B92" s="275" t="s">
        <v>354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271" t="e">
        <f>'2.CHI TIET'!#REF!</f>
        <v>#REF!</v>
      </c>
      <c r="K92" s="271" t="e">
        <f>'2.CHI TIET'!#REF!</f>
        <v>#REF!</v>
      </c>
      <c r="L92" s="271" t="e">
        <f>'2.CHI TIET'!#REF!</f>
        <v>#REF!</v>
      </c>
      <c r="M92" s="270"/>
      <c r="N92" s="250"/>
    </row>
    <row r="93" spans="1:18" ht="25.5" hidden="1" customHeight="1">
      <c r="A93" s="268"/>
      <c r="B93" s="275" t="s">
        <v>442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305" t="e">
        <f>'2.CHI TIET'!#REF!</f>
        <v>#REF!</v>
      </c>
      <c r="I93" s="271" t="e">
        <f>'2.CHI TIET'!#REF!</f>
        <v>#REF!</v>
      </c>
      <c r="J93" s="271" t="e">
        <f>'2.CHI TIET'!#REF!</f>
        <v>#REF!</v>
      </c>
      <c r="K93" s="271" t="e">
        <f>'2.CHI TIET'!#REF!</f>
        <v>#REF!</v>
      </c>
      <c r="L93" s="271" t="e">
        <f>'2.CHI TIET'!#REF!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271"/>
      <c r="L94" s="271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36</v>
      </c>
      <c r="O106" s="287">
        <f>O7+O11+O16+O20+O26+O31+O33+O39+O44+O48+O52+O56+O60+O64+O69+O90+O99+O104</f>
        <v>36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6"/>
      <c r="N110" s="250"/>
    </row>
  </sheetData>
  <mergeCells count="2">
    <mergeCell ref="H2:Q2"/>
    <mergeCell ref="B4:L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S50" sqref="S50"/>
    </sheetView>
  </sheetViews>
  <sheetFormatPr defaultColWidth="17.28515625" defaultRowHeight="15" customHeight="1"/>
  <cols>
    <col min="1" max="1" width="4.28515625" style="297" customWidth="1"/>
    <col min="2" max="2" width="38.5703125" style="298" customWidth="1"/>
    <col min="3" max="4" width="10.85546875" style="245" hidden="1" customWidth="1"/>
    <col min="5" max="5" width="9.85546875" style="246" hidden="1" customWidth="1"/>
    <col min="6" max="6" width="8.7109375" style="246" hidden="1" customWidth="1"/>
    <col min="7" max="7" width="20.7109375" style="246" customWidth="1"/>
    <col min="8" max="9" width="10.28515625" style="245" hidden="1" customWidth="1"/>
    <col min="10" max="10" width="10.85546875" style="246" hidden="1" customWidth="1"/>
    <col min="11" max="11" width="8.7109375" style="246" hidden="1" customWidth="1"/>
    <col min="12" max="12" width="26" style="246" customWidth="1"/>
    <col min="13" max="13" width="12" style="299" customWidth="1"/>
    <col min="14" max="14" width="17.28515625" style="251" hidden="1" customWidth="1"/>
    <col min="15" max="15" width="7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21" ht="15.75" customHeight="1">
      <c r="A1" s="243" t="s">
        <v>0</v>
      </c>
      <c r="B1" s="244"/>
      <c r="F1" s="247"/>
      <c r="G1" s="247"/>
      <c r="H1" s="248" t="s">
        <v>399</v>
      </c>
      <c r="I1" s="248"/>
      <c r="K1" s="247"/>
      <c r="L1" s="248" t="s">
        <v>399</v>
      </c>
      <c r="M1" s="248"/>
      <c r="N1" s="418" t="s">
        <v>4</v>
      </c>
      <c r="O1" s="419" t="s">
        <v>4</v>
      </c>
      <c r="P1" s="247"/>
      <c r="Q1" s="250"/>
    </row>
    <row r="2" spans="1:21" ht="15.75" customHeight="1">
      <c r="A2" s="332" t="s">
        <v>394</v>
      </c>
      <c r="B2" s="244"/>
      <c r="F2" s="247"/>
      <c r="G2" s="247"/>
      <c r="H2" s="252"/>
      <c r="I2" s="333" t="s">
        <v>7</v>
      </c>
      <c r="K2" s="247"/>
      <c r="L2" s="516" t="s">
        <v>488</v>
      </c>
      <c r="M2" s="516"/>
      <c r="N2" s="423"/>
      <c r="O2" s="423"/>
      <c r="P2" s="423"/>
      <c r="Q2" s="423"/>
      <c r="R2" s="423"/>
      <c r="S2" s="423"/>
      <c r="T2" s="423"/>
      <c r="U2" s="423"/>
    </row>
    <row r="3" spans="1:21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21" s="250" customFormat="1" ht="36" customHeight="1">
      <c r="A4" s="411"/>
      <c r="B4" s="515" t="s">
        <v>495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411"/>
    </row>
    <row r="5" spans="1:21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21" s="246" customFormat="1" ht="28.5" customHeight="1">
      <c r="A6" s="405" t="s">
        <v>5</v>
      </c>
      <c r="B6" s="407" t="s">
        <v>400</v>
      </c>
      <c r="C6" s="260" t="s">
        <v>404</v>
      </c>
      <c r="D6" s="260" t="s">
        <v>430</v>
      </c>
      <c r="E6" s="261" t="s">
        <v>405</v>
      </c>
      <c r="F6" s="262" t="s">
        <v>406</v>
      </c>
      <c r="G6" s="261" t="s">
        <v>487</v>
      </c>
      <c r="H6" s="262" t="s">
        <v>406</v>
      </c>
      <c r="I6" s="263" t="s">
        <v>407</v>
      </c>
      <c r="J6" s="334" t="s">
        <v>404</v>
      </c>
      <c r="K6" s="412" t="s">
        <v>430</v>
      </c>
      <c r="L6" s="401" t="s">
        <v>402</v>
      </c>
      <c r="M6" s="400"/>
      <c r="N6" s="247"/>
    </row>
    <row r="7" spans="1:21" ht="25.5" hidden="1" customHeight="1">
      <c r="A7" s="264"/>
      <c r="B7" s="379" t="s">
        <v>379</v>
      </c>
      <c r="C7" s="300" t="e">
        <f>'2.CHI TIET'!AO78</f>
        <v>#REF!</v>
      </c>
      <c r="D7" s="300" t="e">
        <f>'2.CHI TIET'!AQ78</f>
        <v>#REF!</v>
      </c>
      <c r="E7" s="300" t="e">
        <f>'2.CHI TIET'!AR78</f>
        <v>#REF!</v>
      </c>
      <c r="F7" s="300" t="e">
        <f>'2.CHI TIET'!AS78</f>
        <v>#REF!</v>
      </c>
      <c r="G7" s="300" t="e">
        <f>'2.CHI TIET'!AT78</f>
        <v>#REF!</v>
      </c>
      <c r="H7" s="304" t="e">
        <f>'2.CHI TIET'!AU78</f>
        <v>#REF!</v>
      </c>
      <c r="I7" s="300" t="e">
        <f>'2.CHI TIET'!AV78</f>
        <v>#REF!</v>
      </c>
      <c r="J7" s="300" t="e">
        <f>'2.CHI TIET'!AW78</f>
        <v>#REF!</v>
      </c>
      <c r="K7" s="300" t="e">
        <f>'2.CHI TIET'!AX78</f>
        <v>#REF!</v>
      </c>
      <c r="L7" s="300" t="e">
        <f>'2.CHI TIET'!AY78</f>
        <v>#REF!</v>
      </c>
      <c r="M7" s="376"/>
      <c r="N7" s="250"/>
    </row>
    <row r="8" spans="1:21" ht="25.5" hidden="1" customHeight="1">
      <c r="A8" s="268"/>
      <c r="B8" s="269" t="s">
        <v>334</v>
      </c>
      <c r="C8" s="300" t="e">
        <f>'2.CHI TIET'!AO15</f>
        <v>#REF!</v>
      </c>
      <c r="D8" s="300" t="e">
        <f>'2.CHI TIET'!AQ15</f>
        <v>#REF!</v>
      </c>
      <c r="E8" s="300" t="e">
        <f>'2.CHI TIET'!AR15</f>
        <v>#REF!</v>
      </c>
      <c r="F8" s="300" t="e">
        <f>'2.CHI TIET'!AS15</f>
        <v>#REF!</v>
      </c>
      <c r="G8" s="300" t="e">
        <f>'2.CHI TIET'!AT15</f>
        <v>#REF!</v>
      </c>
      <c r="H8" s="304" t="e">
        <f>'2.CHI TIET'!AU15</f>
        <v>#REF!</v>
      </c>
      <c r="I8" s="300" t="e">
        <f>'2.CHI TIET'!AV15</f>
        <v>#REF!</v>
      </c>
      <c r="J8" s="300" t="e">
        <f>'2.CHI TIET'!AW15</f>
        <v>#REF!</v>
      </c>
      <c r="K8" s="300" t="e">
        <f>'2.CHI TIET'!AX15</f>
        <v>#REF!</v>
      </c>
      <c r="L8" s="300" t="e">
        <f>'2.CHI TIET'!AY15</f>
        <v>#REF!</v>
      </c>
      <c r="M8" s="270"/>
      <c r="N8" s="250"/>
    </row>
    <row r="9" spans="1:21" ht="25.5" hidden="1" customHeight="1">
      <c r="A9" s="268"/>
      <c r="B9" s="374" t="s">
        <v>343</v>
      </c>
      <c r="C9" s="271" t="e">
        <f>'2.CHI TIET'!#REF!</f>
        <v>#REF!</v>
      </c>
      <c r="D9" s="271" t="e">
        <f>'2.CHI TIET'!#REF!</f>
        <v>#REF!</v>
      </c>
      <c r="E9" s="271" t="e">
        <f>'2.CHI TIET'!#REF!</f>
        <v>#REF!</v>
      </c>
      <c r="F9" s="271" t="e">
        <f>'2.CHI TIET'!#REF!</f>
        <v>#REF!</v>
      </c>
      <c r="G9" s="271" t="e">
        <f>'2.CHI TIET'!#REF!</f>
        <v>#REF!</v>
      </c>
      <c r="H9" s="305" t="e">
        <f>'2.CHI TIET'!#REF!</f>
        <v>#REF!</v>
      </c>
      <c r="I9" s="271" t="e">
        <f>'2.CHI TIET'!#REF!</f>
        <v>#REF!</v>
      </c>
      <c r="J9" s="271" t="e">
        <f>'2.CHI TIET'!#REF!</f>
        <v>#REF!</v>
      </c>
      <c r="K9" s="271" t="e">
        <f>'2.CHI TIET'!#REF!</f>
        <v>#REF!</v>
      </c>
      <c r="L9" s="271" t="e">
        <f>'2.CHI TIET'!#REF!</f>
        <v>#REF!</v>
      </c>
      <c r="M9" s="270"/>
      <c r="N9" s="250"/>
    </row>
    <row r="10" spans="1:21" ht="25.5" customHeight="1">
      <c r="A10" s="268">
        <v>1</v>
      </c>
      <c r="B10" s="377" t="s">
        <v>408</v>
      </c>
      <c r="C10" s="271" t="e">
        <f>'2.CHI TIET'!AO8</f>
        <v>#REF!</v>
      </c>
      <c r="D10" s="271" t="e">
        <f>'2.CHI TIET'!AQ8</f>
        <v>#REF!</v>
      </c>
      <c r="E10" s="271" t="e">
        <f>'2.CHI TIET'!AR8</f>
        <v>#REF!</v>
      </c>
      <c r="F10" s="271" t="e">
        <f>'2.CHI TIET'!AS8</f>
        <v>#REF!</v>
      </c>
      <c r="G10" s="271" t="e">
        <f>'2.CHI TIET'!AT8</f>
        <v>#REF!</v>
      </c>
      <c r="H10" s="305" t="e">
        <f>'2.CHI TIET'!AU8</f>
        <v>#REF!</v>
      </c>
      <c r="I10" s="271" t="e">
        <f>'2.CHI TIET'!AV8</f>
        <v>#REF!</v>
      </c>
      <c r="J10" s="271" t="e">
        <f>'2.CHI TIET'!AW8</f>
        <v>#REF!</v>
      </c>
      <c r="K10" s="271" t="e">
        <f>'2.CHI TIET'!AX8</f>
        <v>#REF!</v>
      </c>
      <c r="L10" s="271" t="e">
        <f>'2.CHI TIET'!AY8</f>
        <v>#REF!</v>
      </c>
      <c r="M10" s="270"/>
      <c r="N10" s="250">
        <v>19</v>
      </c>
      <c r="O10" s="251">
        <v>19</v>
      </c>
    </row>
    <row r="11" spans="1:21" ht="25.5" hidden="1" customHeight="1">
      <c r="A11" s="268"/>
      <c r="B11" s="275" t="s">
        <v>352</v>
      </c>
      <c r="C11" s="271" t="e">
        <f>'2.CHI TIET'!AO35</f>
        <v>#REF!</v>
      </c>
      <c r="D11" s="271" t="e">
        <f>'2.CHI TIET'!AQ35</f>
        <v>#REF!</v>
      </c>
      <c r="E11" s="271" t="e">
        <f>'2.CHI TIET'!AR35</f>
        <v>#REF!</v>
      </c>
      <c r="F11" s="271" t="e">
        <f>'2.CHI TIET'!AS35</f>
        <v>#REF!</v>
      </c>
      <c r="G11" s="271" t="e">
        <f>'2.CHI TIET'!AT35</f>
        <v>#REF!</v>
      </c>
      <c r="H11" s="305" t="e">
        <f>'2.CHI TIET'!AU35</f>
        <v>#REF!</v>
      </c>
      <c r="I11" s="271" t="e">
        <f>'2.CHI TIET'!AV35</f>
        <v>#REF!</v>
      </c>
      <c r="J11" s="271" t="e">
        <f>'2.CHI TIET'!AW35</f>
        <v>#REF!</v>
      </c>
      <c r="K11" s="271" t="e">
        <f>'2.CHI TIET'!AX35</f>
        <v>#REF!</v>
      </c>
      <c r="L11" s="271" t="e">
        <f>'2.CHI TIET'!AY35</f>
        <v>#REF!</v>
      </c>
      <c r="M11" s="270"/>
      <c r="N11" s="250"/>
    </row>
    <row r="12" spans="1:21" ht="25.5" hidden="1" customHeight="1">
      <c r="A12" s="268"/>
      <c r="B12" s="370" t="s">
        <v>332</v>
      </c>
      <c r="C12" s="271" t="e">
        <f>'2.CHI TIET'!AO9</f>
        <v>#REF!</v>
      </c>
      <c r="D12" s="271" t="e">
        <f>'2.CHI TIET'!AQ9</f>
        <v>#REF!</v>
      </c>
      <c r="E12" s="271" t="e">
        <f>'2.CHI TIET'!AR9</f>
        <v>#REF!</v>
      </c>
      <c r="F12" s="271" t="e">
        <f>'2.CHI TIET'!AS9</f>
        <v>#REF!</v>
      </c>
      <c r="G12" s="271" t="e">
        <f>'2.CHI TIET'!AT9</f>
        <v>#REF!</v>
      </c>
      <c r="H12" s="305" t="e">
        <f>'2.CHI TIET'!AU9</f>
        <v>#REF!</v>
      </c>
      <c r="I12" s="271" t="e">
        <f>'2.CHI TIET'!AV9</f>
        <v>#REF!</v>
      </c>
      <c r="J12" s="271" t="e">
        <f>'2.CHI TIET'!AW9</f>
        <v>#REF!</v>
      </c>
      <c r="K12" s="271" t="e">
        <f>'2.CHI TIET'!AX9</f>
        <v>#REF!</v>
      </c>
      <c r="L12" s="271" t="e">
        <f>'2.CHI TIET'!AY9</f>
        <v>#REF!</v>
      </c>
      <c r="M12" s="270"/>
      <c r="N12" s="250"/>
    </row>
    <row r="13" spans="1:21" ht="25.5" hidden="1" customHeight="1">
      <c r="A13" s="268"/>
      <c r="B13" s="275" t="s">
        <v>367</v>
      </c>
      <c r="C13" s="271" t="e">
        <f>'2.CHI TIET'!#REF!</f>
        <v>#REF!</v>
      </c>
      <c r="D13" s="271" t="e">
        <f>'2.CHI TIET'!#REF!</f>
        <v>#REF!</v>
      </c>
      <c r="E13" s="271" t="e">
        <f>'2.CHI TIET'!#REF!</f>
        <v>#REF!</v>
      </c>
      <c r="F13" s="271" t="e">
        <f>'2.CHI TIET'!#REF!</f>
        <v>#REF!</v>
      </c>
      <c r="G13" s="271" t="e">
        <f>'2.CHI TIET'!#REF!</f>
        <v>#REF!</v>
      </c>
      <c r="H13" s="305" t="e">
        <f>'2.CHI TIET'!#REF!</f>
        <v>#REF!</v>
      </c>
      <c r="I13" s="271" t="e">
        <f>'2.CHI TIET'!#REF!</f>
        <v>#REF!</v>
      </c>
      <c r="J13" s="271" t="e">
        <f>'2.CHI TIET'!#REF!</f>
        <v>#REF!</v>
      </c>
      <c r="K13" s="271" t="e">
        <f>'2.CHI TIET'!#REF!</f>
        <v>#REF!</v>
      </c>
      <c r="L13" s="271" t="e">
        <f>'2.CHI TIET'!#REF!</f>
        <v>#REF!</v>
      </c>
      <c r="M13" s="270"/>
      <c r="N13" s="250"/>
    </row>
    <row r="14" spans="1:21" ht="25.5" hidden="1" customHeight="1">
      <c r="A14" s="268"/>
      <c r="B14" s="275" t="s">
        <v>351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271" t="e">
        <f>'2.CHI TIET'!#REF!</f>
        <v>#REF!</v>
      </c>
      <c r="K14" s="271" t="e">
        <f>'2.CHI TIET'!#REF!</f>
        <v>#REF!</v>
      </c>
      <c r="L14" s="271" t="e">
        <f>'2.CHI TIET'!#REF!</f>
        <v>#REF!</v>
      </c>
      <c r="M14" s="270"/>
      <c r="N14" s="250"/>
    </row>
    <row r="15" spans="1:21" ht="25.5" hidden="1" customHeight="1">
      <c r="A15" s="268"/>
      <c r="B15" s="276" t="s">
        <v>372</v>
      </c>
      <c r="C15" s="271" t="e">
        <f>'2.CHI TIET'!AO62</f>
        <v>#REF!</v>
      </c>
      <c r="D15" s="271" t="e">
        <f>'2.CHI TIET'!AQ62</f>
        <v>#REF!</v>
      </c>
      <c r="E15" s="271" t="e">
        <f>'2.CHI TIET'!AR62</f>
        <v>#REF!</v>
      </c>
      <c r="F15" s="271" t="e">
        <f>'2.CHI TIET'!AS62</f>
        <v>#REF!</v>
      </c>
      <c r="G15" s="271" t="e">
        <f>'2.CHI TIET'!AT62</f>
        <v>#REF!</v>
      </c>
      <c r="H15" s="305" t="e">
        <f>'2.CHI TIET'!AU62</f>
        <v>#REF!</v>
      </c>
      <c r="I15" s="271" t="e">
        <f>'2.CHI TIET'!AV62</f>
        <v>#REF!</v>
      </c>
      <c r="J15" s="271" t="e">
        <f>'2.CHI TIET'!AW62</f>
        <v>#REF!</v>
      </c>
      <c r="K15" s="271" t="e">
        <f>'2.CHI TIET'!AX62</f>
        <v>#REF!</v>
      </c>
      <c r="L15" s="271" t="e">
        <f>'2.CHI TIET'!AY62</f>
        <v>#REF!</v>
      </c>
      <c r="M15" s="270"/>
      <c r="N15" s="250"/>
    </row>
    <row r="16" spans="1:21" ht="25.5" hidden="1" customHeight="1">
      <c r="A16" s="268"/>
      <c r="B16" s="275" t="s">
        <v>360</v>
      </c>
      <c r="C16" s="271" t="e">
        <f>'2.CHI TIET'!#REF!</f>
        <v>#REF!</v>
      </c>
      <c r="D16" s="271" t="e">
        <f>'2.CHI TIET'!#REF!</f>
        <v>#REF!</v>
      </c>
      <c r="E16" s="271" t="e">
        <f>'2.CHI TIET'!#REF!</f>
        <v>#REF!</v>
      </c>
      <c r="F16" s="271" t="e">
        <f>'2.CHI TIET'!#REF!</f>
        <v>#REF!</v>
      </c>
      <c r="G16" s="271" t="e">
        <f>'2.CHI TIET'!#REF!</f>
        <v>#REF!</v>
      </c>
      <c r="H16" s="305" t="e">
        <f>'2.CHI TIET'!#REF!</f>
        <v>#REF!</v>
      </c>
      <c r="I16" s="271" t="e">
        <f>'2.CHI TIET'!#REF!</f>
        <v>#REF!</v>
      </c>
      <c r="J16" s="271" t="e">
        <f>'2.CHI TIET'!#REF!</f>
        <v>#REF!</v>
      </c>
      <c r="K16" s="271" t="e">
        <f>'2.CHI TIET'!#REF!</f>
        <v>#REF!</v>
      </c>
      <c r="L16" s="271" t="e">
        <f>'2.CHI TIET'!#REF!</f>
        <v>#REF!</v>
      </c>
      <c r="M16" s="270"/>
      <c r="N16" s="250"/>
    </row>
    <row r="17" spans="1:15" ht="25.5" hidden="1" customHeight="1">
      <c r="A17" s="268"/>
      <c r="B17" s="276" t="s">
        <v>374</v>
      </c>
      <c r="C17" s="271" t="e">
        <f>'2.CHI TIET'!AO70</f>
        <v>#REF!</v>
      </c>
      <c r="D17" s="271" t="e">
        <f>'2.CHI TIET'!AQ70</f>
        <v>#REF!</v>
      </c>
      <c r="E17" s="271" t="e">
        <f>'2.CHI TIET'!AR70</f>
        <v>#REF!</v>
      </c>
      <c r="F17" s="271" t="e">
        <f>'2.CHI TIET'!AS70</f>
        <v>#REF!</v>
      </c>
      <c r="G17" s="271" t="e">
        <f>'2.CHI TIET'!AT70</f>
        <v>#REF!</v>
      </c>
      <c r="H17" s="305" t="e">
        <f>'2.CHI TIET'!AU70</f>
        <v>#REF!</v>
      </c>
      <c r="I17" s="271" t="e">
        <f>'2.CHI TIET'!AV70</f>
        <v>#REF!</v>
      </c>
      <c r="J17" s="271" t="e">
        <f>'2.CHI TIET'!AW70</f>
        <v>#REF!</v>
      </c>
      <c r="K17" s="271" t="e">
        <f>'2.CHI TIET'!AX70</f>
        <v>#REF!</v>
      </c>
      <c r="L17" s="271" t="e">
        <f>'2.CHI TIET'!AY70</f>
        <v>#REF!</v>
      </c>
      <c r="M17" s="270"/>
      <c r="N17" s="250"/>
    </row>
    <row r="18" spans="1:15" ht="25.5" hidden="1" customHeight="1">
      <c r="A18" s="268"/>
      <c r="B18" s="370" t="s">
        <v>431</v>
      </c>
      <c r="C18" s="271" t="e">
        <f>'2.CHI TIET'!AO12</f>
        <v>#REF!</v>
      </c>
      <c r="D18" s="271" t="e">
        <f>'2.CHI TIET'!AQ12</f>
        <v>#REF!</v>
      </c>
      <c r="E18" s="271" t="e">
        <f>'2.CHI TIET'!AR12</f>
        <v>#REF!</v>
      </c>
      <c r="F18" s="271" t="e">
        <f>'2.CHI TIET'!AS12</f>
        <v>#REF!</v>
      </c>
      <c r="G18" s="271" t="e">
        <f>'2.CHI TIET'!AT12</f>
        <v>#REF!</v>
      </c>
      <c r="H18" s="305" t="e">
        <f>'2.CHI TIET'!AU12</f>
        <v>#REF!</v>
      </c>
      <c r="I18" s="271" t="e">
        <f>'2.CHI TIET'!AV12</f>
        <v>#REF!</v>
      </c>
      <c r="J18" s="271" t="e">
        <f>'2.CHI TIET'!AW12</f>
        <v>#REF!</v>
      </c>
      <c r="K18" s="271" t="e">
        <f>'2.CHI TIET'!AX12</f>
        <v>#REF!</v>
      </c>
      <c r="L18" s="271" t="e">
        <f>'2.CHI TIET'!AY12</f>
        <v>#REF!</v>
      </c>
      <c r="M18" s="270"/>
      <c r="N18" s="250"/>
    </row>
    <row r="19" spans="1:15" ht="25.5" customHeight="1">
      <c r="A19" s="268">
        <v>2</v>
      </c>
      <c r="B19" s="378" t="s">
        <v>422</v>
      </c>
      <c r="C19" s="271" t="e">
        <f>'2.CHI TIET'!AO52</f>
        <v>#REF!</v>
      </c>
      <c r="D19" s="271" t="e">
        <f>'2.CHI TIET'!AQ52</f>
        <v>#REF!</v>
      </c>
      <c r="E19" s="271" t="e">
        <f>'2.CHI TIET'!AR52</f>
        <v>#REF!</v>
      </c>
      <c r="F19" s="271" t="e">
        <f>'2.CHI TIET'!AS52</f>
        <v>#REF!</v>
      </c>
      <c r="G19" s="271" t="e">
        <f>'2.CHI TIET'!AT52</f>
        <v>#REF!</v>
      </c>
      <c r="H19" s="305" t="e">
        <f>'2.CHI TIET'!AU52</f>
        <v>#REF!</v>
      </c>
      <c r="I19" s="271" t="e">
        <f>'2.CHI TIET'!AV52</f>
        <v>#REF!</v>
      </c>
      <c r="J19" s="271" t="e">
        <f>'2.CHI TIET'!AW52</f>
        <v>#REF!</v>
      </c>
      <c r="K19" s="271" t="e">
        <f>'2.CHI TIET'!AX52</f>
        <v>#REF!</v>
      </c>
      <c r="L19" s="271" t="e">
        <f>'2.CHI TIET'!AY52</f>
        <v>#REF!</v>
      </c>
      <c r="M19" s="270"/>
      <c r="N19" s="250">
        <v>13</v>
      </c>
      <c r="O19" s="251">
        <v>19</v>
      </c>
    </row>
    <row r="20" spans="1:15" ht="25.5" customHeight="1">
      <c r="A20" s="268">
        <v>3</v>
      </c>
      <c r="B20" s="378" t="s">
        <v>415</v>
      </c>
      <c r="C20" s="271" t="e">
        <f>'2.CHI TIET'!AO34</f>
        <v>#REF!</v>
      </c>
      <c r="D20" s="271" t="e">
        <f>'2.CHI TIET'!AQ34</f>
        <v>#REF!</v>
      </c>
      <c r="E20" s="271" t="e">
        <f>'2.CHI TIET'!AR34</f>
        <v>#REF!</v>
      </c>
      <c r="F20" s="271" t="e">
        <f>'2.CHI TIET'!AS34</f>
        <v>#REF!</v>
      </c>
      <c r="G20" s="271" t="e">
        <f>'2.CHI TIET'!AT34</f>
        <v>#REF!</v>
      </c>
      <c r="H20" s="305" t="e">
        <f>'2.CHI TIET'!AU34</f>
        <v>#REF!</v>
      </c>
      <c r="I20" s="271" t="e">
        <f>'2.CHI TIET'!AV34</f>
        <v>#REF!</v>
      </c>
      <c r="J20" s="271" t="e">
        <f>'2.CHI TIET'!AW34</f>
        <v>#REF!</v>
      </c>
      <c r="K20" s="271" t="e">
        <f>'2.CHI TIET'!AX34</f>
        <v>#REF!</v>
      </c>
      <c r="L20" s="271" t="e">
        <f>'2.CHI TIET'!AY34</f>
        <v>#REF!</v>
      </c>
      <c r="M20" s="270"/>
      <c r="N20" s="250">
        <v>27</v>
      </c>
      <c r="O20" s="251">
        <v>26</v>
      </c>
    </row>
    <row r="21" spans="1:15" ht="25.5" hidden="1" customHeight="1">
      <c r="A21" s="268"/>
      <c r="B21" s="275" t="s">
        <v>362</v>
      </c>
      <c r="C21" s="271" t="e">
        <f>'2.CHI TIET'!#REF!</f>
        <v>#REF!</v>
      </c>
      <c r="D21" s="271" t="e">
        <f>'2.CHI TIET'!#REF!</f>
        <v>#REF!</v>
      </c>
      <c r="E21" s="271" t="e">
        <f>'2.CHI TIET'!#REF!</f>
        <v>#REF!</v>
      </c>
      <c r="F21" s="271" t="e">
        <f>'2.CHI TIET'!#REF!</f>
        <v>#REF!</v>
      </c>
      <c r="G21" s="271" t="e">
        <f>'2.CHI TIET'!#REF!</f>
        <v>#REF!</v>
      </c>
      <c r="H21" s="305" t="e">
        <f>'2.CHI TIET'!#REF!</f>
        <v>#REF!</v>
      </c>
      <c r="I21" s="271" t="e">
        <f>'2.CHI TIET'!#REF!</f>
        <v>#REF!</v>
      </c>
      <c r="J21" s="271" t="e">
        <f>'2.CHI TIET'!#REF!</f>
        <v>#REF!</v>
      </c>
      <c r="K21" s="271" t="e">
        <f>'2.CHI TIET'!#REF!</f>
        <v>#REF!</v>
      </c>
      <c r="L21" s="271" t="e">
        <f>'2.CHI TIET'!#REF!</f>
        <v>#REF!</v>
      </c>
      <c r="M21" s="270"/>
      <c r="N21" s="250"/>
    </row>
    <row r="22" spans="1:15" ht="25.5" hidden="1" customHeight="1">
      <c r="A22" s="268"/>
      <c r="B22" s="275" t="s">
        <v>369</v>
      </c>
      <c r="C22" s="271" t="e">
        <f>'2.CHI TIET'!AO55</f>
        <v>#REF!</v>
      </c>
      <c r="D22" s="271" t="e">
        <f>'2.CHI TIET'!AQ55</f>
        <v>#REF!</v>
      </c>
      <c r="E22" s="271" t="e">
        <f>'2.CHI TIET'!AR55</f>
        <v>#REF!</v>
      </c>
      <c r="F22" s="271" t="e">
        <f>'2.CHI TIET'!AS55</f>
        <v>#REF!</v>
      </c>
      <c r="G22" s="271" t="e">
        <f>'2.CHI TIET'!AT55</f>
        <v>#REF!</v>
      </c>
      <c r="H22" s="305" t="e">
        <f>'2.CHI TIET'!AU55</f>
        <v>#REF!</v>
      </c>
      <c r="I22" s="271" t="e">
        <f>'2.CHI TIET'!AV55</f>
        <v>#REF!</v>
      </c>
      <c r="J22" s="271" t="e">
        <f>'2.CHI TIET'!AW55</f>
        <v>#REF!</v>
      </c>
      <c r="K22" s="271" t="e">
        <f>'2.CHI TIET'!AX55</f>
        <v>#REF!</v>
      </c>
      <c r="L22" s="271" t="e">
        <f>'2.CHI TIET'!AY55</f>
        <v>#REF!</v>
      </c>
      <c r="M22" s="270"/>
      <c r="N22" s="250"/>
    </row>
    <row r="23" spans="1:15" ht="25.5" customHeight="1">
      <c r="A23" s="268">
        <v>4</v>
      </c>
      <c r="B23" s="378" t="s">
        <v>419</v>
      </c>
      <c r="C23" s="271" t="e">
        <f>'2.CHI TIET'!AO40</f>
        <v>#REF!</v>
      </c>
      <c r="D23" s="271" t="e">
        <f>'2.CHI TIET'!AQ40</f>
        <v>#REF!</v>
      </c>
      <c r="E23" s="271" t="e">
        <f>'2.CHI TIET'!AR40</f>
        <v>#REF!</v>
      </c>
      <c r="F23" s="271" t="e">
        <f>'2.CHI TIET'!AS40</f>
        <v>#REF!</v>
      </c>
      <c r="G23" s="271" t="e">
        <f>'2.CHI TIET'!AT40</f>
        <v>#REF!</v>
      </c>
      <c r="H23" s="305" t="e">
        <f>'2.CHI TIET'!AU40</f>
        <v>#REF!</v>
      </c>
      <c r="I23" s="271" t="e">
        <f>'2.CHI TIET'!AV40</f>
        <v>#REF!</v>
      </c>
      <c r="J23" s="271" t="e">
        <f>'2.CHI TIET'!AW40</f>
        <v>#REF!</v>
      </c>
      <c r="K23" s="271" t="e">
        <f>'2.CHI TIET'!AX40</f>
        <v>#REF!</v>
      </c>
      <c r="L23" s="271" t="e">
        <f>'2.CHI TIET'!AY40</f>
        <v>#REF!</v>
      </c>
      <c r="M23" s="270"/>
      <c r="N23" s="250">
        <v>9</v>
      </c>
      <c r="O23" s="251">
        <v>10</v>
      </c>
    </row>
    <row r="24" spans="1:15" ht="25.5" hidden="1" customHeight="1">
      <c r="A24" s="268"/>
      <c r="B24" s="275" t="s">
        <v>350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305" t="e">
        <f>'2.CHI TIET'!#REF!</f>
        <v>#REF!</v>
      </c>
      <c r="I24" s="271" t="e">
        <f>'2.CHI TIET'!#REF!</f>
        <v>#REF!</v>
      </c>
      <c r="J24" s="271" t="e">
        <f>'2.CHI TIET'!#REF!</f>
        <v>#REF!</v>
      </c>
      <c r="K24" s="271" t="e">
        <f>'2.CHI TIET'!#REF!</f>
        <v>#REF!</v>
      </c>
      <c r="L24" s="271" t="e">
        <f>'2.CHI TIET'!#REF!</f>
        <v>#REF!</v>
      </c>
      <c r="M24" s="270"/>
      <c r="N24" s="250"/>
    </row>
    <row r="25" spans="1:15" ht="25.5" hidden="1" customHeight="1">
      <c r="A25" s="268"/>
      <c r="B25" s="275" t="s">
        <v>361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305" t="e">
        <f>'2.CHI TIET'!#REF!</f>
        <v>#REF!</v>
      </c>
      <c r="I25" s="271" t="e">
        <f>'2.CHI TIET'!#REF!</f>
        <v>#REF!</v>
      </c>
      <c r="J25" s="271" t="e">
        <f>'2.CHI TIET'!#REF!</f>
        <v>#REF!</v>
      </c>
      <c r="K25" s="271" t="e">
        <f>'2.CHI TIET'!#REF!</f>
        <v>#REF!</v>
      </c>
      <c r="L25" s="271" t="e">
        <f>'2.CHI TIET'!#REF!</f>
        <v>#REF!</v>
      </c>
      <c r="M25" s="270"/>
      <c r="N25" s="250"/>
    </row>
    <row r="26" spans="1:15" ht="25.5" hidden="1" customHeight="1">
      <c r="A26" s="268"/>
      <c r="B26" s="275" t="s">
        <v>368</v>
      </c>
      <c r="C26" s="271" t="e">
        <f>'2.CHI TIET'!AO53</f>
        <v>#REF!</v>
      </c>
      <c r="D26" s="271" t="e">
        <f>'2.CHI TIET'!AQ53</f>
        <v>#REF!</v>
      </c>
      <c r="E26" s="271" t="e">
        <f>'2.CHI TIET'!AR53</f>
        <v>#REF!</v>
      </c>
      <c r="F26" s="271" t="e">
        <f>'2.CHI TIET'!AS53</f>
        <v>#REF!</v>
      </c>
      <c r="G26" s="271" t="e">
        <f>'2.CHI TIET'!AT53</f>
        <v>#REF!</v>
      </c>
      <c r="H26" s="305" t="e">
        <f>'2.CHI TIET'!AU53</f>
        <v>#REF!</v>
      </c>
      <c r="I26" s="271" t="e">
        <f>'2.CHI TIET'!AV53</f>
        <v>#REF!</v>
      </c>
      <c r="J26" s="271" t="e">
        <f>'2.CHI TIET'!AW53</f>
        <v>#REF!</v>
      </c>
      <c r="K26" s="271" t="e">
        <f>'2.CHI TIET'!AX53</f>
        <v>#REF!</v>
      </c>
      <c r="L26" s="271" t="e">
        <f>'2.CHI TIET'!AY53</f>
        <v>#REF!</v>
      </c>
      <c r="M26" s="270"/>
      <c r="N26" s="250"/>
    </row>
    <row r="27" spans="1:15" ht="25.5" customHeight="1">
      <c r="A27" s="268">
        <v>5</v>
      </c>
      <c r="B27" s="378" t="s">
        <v>425</v>
      </c>
      <c r="C27" s="271" t="e">
        <f>'2.CHI TIET'!AO77</f>
        <v>#REF!</v>
      </c>
      <c r="D27" s="271" t="e">
        <f>'2.CHI TIET'!AQ77</f>
        <v>#REF!</v>
      </c>
      <c r="E27" s="271" t="e">
        <f>'2.CHI TIET'!AR77</f>
        <v>#REF!</v>
      </c>
      <c r="F27" s="271" t="e">
        <f>'2.CHI TIET'!AS77</f>
        <v>#REF!</v>
      </c>
      <c r="G27" s="271" t="e">
        <f>'2.CHI TIET'!AT77</f>
        <v>#REF!</v>
      </c>
      <c r="H27" s="305" t="e">
        <f>'2.CHI TIET'!AU77</f>
        <v>#REF!</v>
      </c>
      <c r="I27" s="271" t="e">
        <f>'2.CHI TIET'!AV77</f>
        <v>#REF!</v>
      </c>
      <c r="J27" s="271" t="e">
        <f>'2.CHI TIET'!AW77</f>
        <v>#REF!</v>
      </c>
      <c r="K27" s="271" t="e">
        <f>'2.CHI TIET'!AX77</f>
        <v>#REF!</v>
      </c>
      <c r="L27" s="271" t="e">
        <f>'2.CHI TIET'!AY77</f>
        <v>#REF!</v>
      </c>
      <c r="M27" s="270"/>
      <c r="N27" s="250">
        <v>13</v>
      </c>
      <c r="O27" s="251">
        <v>12</v>
      </c>
    </row>
    <row r="28" spans="1:15" ht="25.5" hidden="1" customHeight="1">
      <c r="A28" s="268"/>
      <c r="B28" s="275" t="s">
        <v>341</v>
      </c>
      <c r="C28" s="271" t="e">
        <f>'2.CHI TIET'!#REF!</f>
        <v>#REF!</v>
      </c>
      <c r="D28" s="271" t="e">
        <f>'2.CHI TIET'!#REF!</f>
        <v>#REF!</v>
      </c>
      <c r="E28" s="271" t="e">
        <f>'2.CHI TIET'!#REF!</f>
        <v>#REF!</v>
      </c>
      <c r="F28" s="271" t="e">
        <f>'2.CHI TIET'!#REF!</f>
        <v>#REF!</v>
      </c>
      <c r="G28" s="271" t="e">
        <f>'2.CHI TIET'!#REF!</f>
        <v>#REF!</v>
      </c>
      <c r="H28" s="305" t="e">
        <f>'2.CHI TIET'!#REF!</f>
        <v>#REF!</v>
      </c>
      <c r="I28" s="271" t="e">
        <f>'2.CHI TIET'!#REF!</f>
        <v>#REF!</v>
      </c>
      <c r="J28" s="271" t="e">
        <f>'2.CHI TIET'!#REF!</f>
        <v>#REF!</v>
      </c>
      <c r="K28" s="271" t="e">
        <f>'2.CHI TIET'!#REF!</f>
        <v>#REF!</v>
      </c>
      <c r="L28" s="271" t="e">
        <f>'2.CHI TIET'!#REF!</f>
        <v>#REF!</v>
      </c>
      <c r="M28" s="270"/>
      <c r="N28" s="250"/>
    </row>
    <row r="29" spans="1:15" ht="25.5" hidden="1" customHeight="1">
      <c r="A29" s="268"/>
      <c r="B29" s="275" t="s">
        <v>440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271" t="e">
        <f>'2.CHI TIET'!#REF!</f>
        <v>#REF!</v>
      </c>
      <c r="K29" s="271" t="e">
        <f>'2.CHI TIET'!#REF!</f>
        <v>#REF!</v>
      </c>
      <c r="L29" s="271" t="e">
        <f>'2.CHI TIET'!#REF!</f>
        <v>#REF!</v>
      </c>
      <c r="M29" s="270"/>
      <c r="N29" s="250"/>
    </row>
    <row r="30" spans="1:15" ht="25.5" hidden="1" customHeight="1">
      <c r="A30" s="268"/>
      <c r="B30" s="275" t="s">
        <v>348</v>
      </c>
      <c r="C30" s="271" t="e">
        <f>'2.CHI TIET'!#REF!</f>
        <v>#REF!</v>
      </c>
      <c r="D30" s="271" t="e">
        <f>'2.CHI TIET'!#REF!</f>
        <v>#REF!</v>
      </c>
      <c r="E30" s="271" t="e">
        <f>'2.CHI TIET'!#REF!</f>
        <v>#REF!</v>
      </c>
      <c r="F30" s="271" t="e">
        <f>'2.CHI TIET'!#REF!</f>
        <v>#REF!</v>
      </c>
      <c r="G30" s="271" t="e">
        <f>'2.CHI TIET'!#REF!</f>
        <v>#REF!</v>
      </c>
      <c r="H30" s="305" t="e">
        <f>'2.CHI TIET'!#REF!</f>
        <v>#REF!</v>
      </c>
      <c r="I30" s="271" t="e">
        <f>'2.CHI TIET'!#REF!</f>
        <v>#REF!</v>
      </c>
      <c r="J30" s="271" t="e">
        <f>'2.CHI TIET'!#REF!</f>
        <v>#REF!</v>
      </c>
      <c r="K30" s="271" t="e">
        <f>'2.CHI TIET'!#REF!</f>
        <v>#REF!</v>
      </c>
      <c r="L30" s="271" t="e">
        <f>'2.CHI TIET'!#REF!</f>
        <v>#REF!</v>
      </c>
      <c r="M30" s="270"/>
      <c r="N30" s="250"/>
    </row>
    <row r="31" spans="1:15" ht="25.5" hidden="1" customHeight="1">
      <c r="A31" s="268"/>
      <c r="B31" s="275" t="s">
        <v>340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305" t="e">
        <f>'2.CHI TIET'!#REF!</f>
        <v>#REF!</v>
      </c>
      <c r="I31" s="271" t="e">
        <f>'2.CHI TIET'!#REF!</f>
        <v>#REF!</v>
      </c>
      <c r="J31" s="271" t="e">
        <f>'2.CHI TIET'!#REF!</f>
        <v>#REF!</v>
      </c>
      <c r="K31" s="271" t="e">
        <f>'2.CHI TIET'!#REF!</f>
        <v>#REF!</v>
      </c>
      <c r="L31" s="271" t="e">
        <f>'2.CHI TIET'!#REF!</f>
        <v>#REF!</v>
      </c>
      <c r="M31" s="270"/>
      <c r="N31" s="250"/>
    </row>
    <row r="32" spans="1:15" ht="25.5" hidden="1" customHeight="1">
      <c r="A32" s="268"/>
      <c r="B32" s="275" t="s">
        <v>357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305" t="e">
        <f>'2.CHI TIET'!#REF!</f>
        <v>#REF!</v>
      </c>
      <c r="I32" s="271" t="e">
        <f>'2.CHI TIET'!#REF!</f>
        <v>#REF!</v>
      </c>
      <c r="J32" s="271" t="e">
        <f>'2.CHI TIET'!#REF!</f>
        <v>#REF!</v>
      </c>
      <c r="K32" s="271" t="e">
        <f>'2.CHI TIET'!#REF!</f>
        <v>#REF!</v>
      </c>
      <c r="L32" s="271" t="e">
        <f>'2.CHI TIET'!#REF!</f>
        <v>#REF!</v>
      </c>
      <c r="M32" s="270"/>
      <c r="N32" s="250"/>
    </row>
    <row r="33" spans="1:15" ht="25.5" hidden="1" customHeight="1">
      <c r="A33" s="268"/>
      <c r="B33" s="275" t="s">
        <v>364</v>
      </c>
      <c r="C33" s="271" t="e">
        <f>'2.CHI TIET'!#REF!</f>
        <v>#REF!</v>
      </c>
      <c r="D33" s="271" t="e">
        <f>'2.CHI TIET'!#REF!</f>
        <v>#REF!</v>
      </c>
      <c r="E33" s="271" t="e">
        <f>'2.CHI TIET'!#REF!</f>
        <v>#REF!</v>
      </c>
      <c r="F33" s="271" t="e">
        <f>'2.CHI TIET'!#REF!</f>
        <v>#REF!</v>
      </c>
      <c r="G33" s="271" t="e">
        <f>'2.CHI TIET'!#REF!</f>
        <v>#REF!</v>
      </c>
      <c r="H33" s="305" t="e">
        <f>'2.CHI TIET'!#REF!</f>
        <v>#REF!</v>
      </c>
      <c r="I33" s="271" t="e">
        <f>'2.CHI TIET'!#REF!</f>
        <v>#REF!</v>
      </c>
      <c r="J33" s="271" t="e">
        <f>'2.CHI TIET'!#REF!</f>
        <v>#REF!</v>
      </c>
      <c r="K33" s="271" t="e">
        <f>'2.CHI TIET'!#REF!</f>
        <v>#REF!</v>
      </c>
      <c r="L33" s="271" t="e">
        <f>'2.CHI TIET'!#REF!</f>
        <v>#REF!</v>
      </c>
      <c r="M33" s="270"/>
      <c r="N33" s="250"/>
    </row>
    <row r="34" spans="1:15" ht="25.5" hidden="1" customHeight="1">
      <c r="A34" s="268"/>
      <c r="B34" s="275" t="s">
        <v>353</v>
      </c>
      <c r="C34" s="271" t="e">
        <f>'2.CHI TIET'!#REF!</f>
        <v>#REF!</v>
      </c>
      <c r="D34" s="271" t="e">
        <f>'2.CHI TIET'!#REF!</f>
        <v>#REF!</v>
      </c>
      <c r="E34" s="271" t="e">
        <f>'2.CHI TIET'!#REF!</f>
        <v>#REF!</v>
      </c>
      <c r="F34" s="271" t="e">
        <f>'2.CHI TIET'!#REF!</f>
        <v>#REF!</v>
      </c>
      <c r="G34" s="271" t="e">
        <f>'2.CHI TIET'!#REF!</f>
        <v>#REF!</v>
      </c>
      <c r="H34" s="305" t="e">
        <f>'2.CHI TIET'!#REF!</f>
        <v>#REF!</v>
      </c>
      <c r="I34" s="271" t="e">
        <f>'2.CHI TIET'!#REF!</f>
        <v>#REF!</v>
      </c>
      <c r="J34" s="271" t="e">
        <f>'2.CHI TIET'!#REF!</f>
        <v>#REF!</v>
      </c>
      <c r="K34" s="271" t="e">
        <f>'2.CHI TIET'!#REF!</f>
        <v>#REF!</v>
      </c>
      <c r="L34" s="271" t="e">
        <f>'2.CHI TIET'!#REF!</f>
        <v>#REF!</v>
      </c>
      <c r="M34" s="270"/>
      <c r="N34" s="250"/>
    </row>
    <row r="35" spans="1:15" ht="25.5" hidden="1" customHeight="1">
      <c r="A35" s="268"/>
      <c r="B35" s="275" t="s">
        <v>371</v>
      </c>
      <c r="C35" s="271" t="e">
        <f>'2.CHI TIET'!AO60</f>
        <v>#REF!</v>
      </c>
      <c r="D35" s="271" t="e">
        <f>'2.CHI TIET'!AQ60</f>
        <v>#REF!</v>
      </c>
      <c r="E35" s="271" t="e">
        <f>'2.CHI TIET'!AR60</f>
        <v>#REF!</v>
      </c>
      <c r="F35" s="271" t="e">
        <f>'2.CHI TIET'!AS60</f>
        <v>#REF!</v>
      </c>
      <c r="G35" s="271" t="e">
        <f>'2.CHI TIET'!AT60</f>
        <v>#REF!</v>
      </c>
      <c r="H35" s="305" t="e">
        <f>'2.CHI TIET'!AU60</f>
        <v>#REF!</v>
      </c>
      <c r="I35" s="271" t="e">
        <f>'2.CHI TIET'!AV60</f>
        <v>#REF!</v>
      </c>
      <c r="J35" s="271" t="e">
        <f>'2.CHI TIET'!AW60</f>
        <v>#REF!</v>
      </c>
      <c r="K35" s="271" t="e">
        <f>'2.CHI TIET'!AX60</f>
        <v>#REF!</v>
      </c>
      <c r="L35" s="271" t="e">
        <f>'2.CHI TIET'!AY60</f>
        <v>#REF!</v>
      </c>
      <c r="M35" s="270"/>
      <c r="N35" s="250"/>
    </row>
    <row r="36" spans="1:15" ht="25.5" customHeight="1">
      <c r="A36" s="268">
        <v>6</v>
      </c>
      <c r="B36" s="378" t="s">
        <v>411</v>
      </c>
      <c r="C36" s="271" t="e">
        <f>'2.CHI TIET'!AO19</f>
        <v>#REF!</v>
      </c>
      <c r="D36" s="271" t="e">
        <f>'2.CHI TIET'!AQ19</f>
        <v>#REF!</v>
      </c>
      <c r="E36" s="271" t="e">
        <f>'2.CHI TIET'!AR19</f>
        <v>#REF!</v>
      </c>
      <c r="F36" s="271" t="e">
        <f>'2.CHI TIET'!AS19</f>
        <v>#REF!</v>
      </c>
      <c r="G36" s="271" t="e">
        <f>'2.CHI TIET'!AT19</f>
        <v>#REF!</v>
      </c>
      <c r="H36" s="305" t="e">
        <f>'2.CHI TIET'!AU19</f>
        <v>#REF!</v>
      </c>
      <c r="I36" s="271" t="e">
        <f>'2.CHI TIET'!AV19</f>
        <v>#REF!</v>
      </c>
      <c r="J36" s="271" t="e">
        <f>'2.CHI TIET'!AW19</f>
        <v>#REF!</v>
      </c>
      <c r="K36" s="271" t="e">
        <f>'2.CHI TIET'!AX19</f>
        <v>#REF!</v>
      </c>
      <c r="L36" s="271" t="e">
        <f>'2.CHI TIET'!AY19</f>
        <v>#REF!</v>
      </c>
      <c r="M36" s="270"/>
      <c r="N36" s="250">
        <v>49</v>
      </c>
      <c r="O36" s="251">
        <v>50</v>
      </c>
    </row>
    <row r="37" spans="1:15" ht="25.5" hidden="1" customHeight="1">
      <c r="A37" s="268"/>
      <c r="B37" s="275" t="s">
        <v>366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271" t="e">
        <f>'2.CHI TIET'!#REF!</f>
        <v>#REF!</v>
      </c>
      <c r="K37" s="271" t="e">
        <f>'2.CHI TIET'!#REF!</f>
        <v>#REF!</v>
      </c>
      <c r="L37" s="271" t="e">
        <f>'2.CHI TIET'!#REF!</f>
        <v>#REF!</v>
      </c>
      <c r="M37" s="270"/>
      <c r="N37" s="250"/>
    </row>
    <row r="38" spans="1:15" ht="25.5" hidden="1" customHeight="1">
      <c r="A38" s="268"/>
      <c r="B38" s="275" t="s">
        <v>378</v>
      </c>
      <c r="C38" s="271" t="e">
        <f>'2.CHI TIET'!#REF!</f>
        <v>#REF!</v>
      </c>
      <c r="D38" s="271" t="e">
        <f>'2.CHI TIET'!#REF!</f>
        <v>#REF!</v>
      </c>
      <c r="E38" s="271" t="e">
        <f>'2.CHI TIET'!#REF!</f>
        <v>#REF!</v>
      </c>
      <c r="F38" s="271" t="e">
        <f>'2.CHI TIET'!#REF!</f>
        <v>#REF!</v>
      </c>
      <c r="G38" s="271" t="e">
        <f>'2.CHI TIET'!#REF!</f>
        <v>#REF!</v>
      </c>
      <c r="H38" s="307" t="e">
        <f>'2.CHI TIET'!#REF!</f>
        <v>#REF!</v>
      </c>
      <c r="I38" s="278" t="e">
        <f>'2.CHI TIET'!#REF!</f>
        <v>#REF!</v>
      </c>
      <c r="J38" s="278" t="e">
        <f>'2.CHI TIET'!#REF!</f>
        <v>#REF!</v>
      </c>
      <c r="K38" s="278" t="e">
        <f>'2.CHI TIET'!#REF!</f>
        <v>#REF!</v>
      </c>
      <c r="L38" s="278" t="e">
        <f>'2.CHI TIET'!#REF!</f>
        <v>#REF!</v>
      </c>
      <c r="M38" s="270"/>
      <c r="N38" s="250"/>
    </row>
    <row r="39" spans="1:15" ht="25.5" hidden="1" customHeight="1">
      <c r="A39" s="268"/>
      <c r="B39" s="275" t="s">
        <v>376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305" t="e">
        <f>'2.CHI TIET'!#REF!</f>
        <v>#REF!</v>
      </c>
      <c r="I39" s="271" t="e">
        <f>'2.CHI TIET'!#REF!</f>
        <v>#REF!</v>
      </c>
      <c r="J39" s="271" t="e">
        <f>'2.CHI TIET'!#REF!</f>
        <v>#REF!</v>
      </c>
      <c r="K39" s="271" t="e">
        <f>'2.CHI TIET'!#REF!</f>
        <v>#REF!</v>
      </c>
      <c r="L39" s="271" t="e">
        <f>'2.CHI TIET'!#REF!</f>
        <v>#REF!</v>
      </c>
      <c r="M39" s="270"/>
      <c r="N39" s="250"/>
    </row>
    <row r="40" spans="1:15" ht="25.5" hidden="1" customHeight="1">
      <c r="A40" s="268"/>
      <c r="B40" s="275" t="s">
        <v>437</v>
      </c>
      <c r="C40" s="271" t="e">
        <f>'2.CHI TIET'!AO45</f>
        <v>#REF!</v>
      </c>
      <c r="D40" s="271" t="e">
        <f>'2.CHI TIET'!AQ45</f>
        <v>#REF!</v>
      </c>
      <c r="E40" s="271" t="e">
        <f>'2.CHI TIET'!AR45</f>
        <v>#REF!</v>
      </c>
      <c r="F40" s="271" t="e">
        <f>'2.CHI TIET'!AS45</f>
        <v>#REF!</v>
      </c>
      <c r="G40" s="271" t="e">
        <f>'2.CHI TIET'!AT45</f>
        <v>#REF!</v>
      </c>
      <c r="H40" s="305" t="e">
        <f>'2.CHI TIET'!AU45</f>
        <v>#REF!</v>
      </c>
      <c r="I40" s="271" t="e">
        <f>'2.CHI TIET'!AV45</f>
        <v>#REF!</v>
      </c>
      <c r="J40" s="271" t="e">
        <f>'2.CHI TIET'!AW45</f>
        <v>#REF!</v>
      </c>
      <c r="K40" s="271" t="e">
        <f>'2.CHI TIET'!AX45</f>
        <v>#REF!</v>
      </c>
      <c r="L40" s="271" t="e">
        <f>'2.CHI TIET'!AY45</f>
        <v>#REF!</v>
      </c>
      <c r="M40" s="270"/>
      <c r="N40" s="250"/>
    </row>
    <row r="41" spans="1:15" ht="25.5" hidden="1" customHeight="1">
      <c r="A41" s="268"/>
      <c r="B41" s="275" t="s">
        <v>439</v>
      </c>
      <c r="C41" s="271" t="e">
        <f>'2.CHI TIET'!AO50</f>
        <v>#REF!</v>
      </c>
      <c r="D41" s="271" t="e">
        <f>'2.CHI TIET'!AQ50</f>
        <v>#REF!</v>
      </c>
      <c r="E41" s="271" t="e">
        <f>'2.CHI TIET'!AR50</f>
        <v>#REF!</v>
      </c>
      <c r="F41" s="271" t="e">
        <f>'2.CHI TIET'!AS50</f>
        <v>#REF!</v>
      </c>
      <c r="G41" s="271" t="e">
        <f>'2.CHI TIET'!AT50</f>
        <v>#REF!</v>
      </c>
      <c r="H41" s="305" t="e">
        <f>'2.CHI TIET'!AU50</f>
        <v>#REF!</v>
      </c>
      <c r="I41" s="271" t="e">
        <f>'2.CHI TIET'!AV50</f>
        <v>#REF!</v>
      </c>
      <c r="J41" s="271" t="e">
        <f>'2.CHI TIET'!AW50</f>
        <v>#REF!</v>
      </c>
      <c r="K41" s="271" t="e">
        <f>'2.CHI TIET'!AX50</f>
        <v>#REF!</v>
      </c>
      <c r="L41" s="271" t="e">
        <f>'2.CHI TIET'!AY50</f>
        <v>#REF!</v>
      </c>
      <c r="M41" s="270"/>
      <c r="N41" s="250"/>
    </row>
    <row r="42" spans="1:15" ht="25.5" hidden="1" customHeight="1">
      <c r="A42" s="268"/>
      <c r="B42" s="275" t="s">
        <v>384</v>
      </c>
      <c r="C42" s="271" t="e">
        <f>'2.CHI TIET'!#REF!</f>
        <v>#REF!</v>
      </c>
      <c r="D42" s="271" t="e">
        <f>'2.CHI TIET'!#REF!</f>
        <v>#REF!</v>
      </c>
      <c r="E42" s="271" t="e">
        <f>'2.CHI TIET'!#REF!</f>
        <v>#REF!</v>
      </c>
      <c r="F42" s="271" t="e">
        <f>'2.CHI TIET'!#REF!</f>
        <v>#REF!</v>
      </c>
      <c r="G42" s="271" t="e">
        <f>'2.CHI TIET'!#REF!</f>
        <v>#REF!</v>
      </c>
      <c r="H42" s="305" t="e">
        <f>'2.CHI TIET'!#REF!</f>
        <v>#REF!</v>
      </c>
      <c r="I42" s="271" t="e">
        <f>'2.CHI TIET'!#REF!</f>
        <v>#REF!</v>
      </c>
      <c r="J42" s="271" t="e">
        <f>'2.CHI TIET'!#REF!</f>
        <v>#REF!</v>
      </c>
      <c r="K42" s="271" t="e">
        <f>'2.CHI TIET'!#REF!</f>
        <v>#REF!</v>
      </c>
      <c r="L42" s="271" t="e">
        <f>'2.CHI TIET'!#REF!</f>
        <v>#REF!</v>
      </c>
      <c r="M42" s="270"/>
      <c r="N42" s="250"/>
    </row>
    <row r="43" spans="1:15" ht="25.5" hidden="1" customHeight="1">
      <c r="A43" s="268"/>
      <c r="B43" s="275" t="s">
        <v>383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305" t="e">
        <f>'2.CHI TIET'!#REF!</f>
        <v>#REF!</v>
      </c>
      <c r="I43" s="271" t="e">
        <f>'2.CHI TIET'!#REF!</f>
        <v>#REF!</v>
      </c>
      <c r="J43" s="271" t="e">
        <f>'2.CHI TIET'!#REF!</f>
        <v>#REF!</v>
      </c>
      <c r="K43" s="271" t="e">
        <f>'2.CHI TIET'!#REF!</f>
        <v>#REF!</v>
      </c>
      <c r="L43" s="271" t="e">
        <f>'2.CHI TIET'!#REF!</f>
        <v>#REF!</v>
      </c>
      <c r="M43" s="270"/>
      <c r="N43" s="250"/>
    </row>
    <row r="44" spans="1:15" ht="25.5" customHeight="1">
      <c r="A44" s="268">
        <v>7</v>
      </c>
      <c r="B44" s="378" t="s">
        <v>420</v>
      </c>
      <c r="C44" s="271" t="e">
        <f>'2.CHI TIET'!AO41</f>
        <v>#REF!</v>
      </c>
      <c r="D44" s="271" t="e">
        <f>'2.CHI TIET'!AQ41</f>
        <v>#REF!</v>
      </c>
      <c r="E44" s="271" t="e">
        <f>'2.CHI TIET'!AR41</f>
        <v>#REF!</v>
      </c>
      <c r="F44" s="271" t="e">
        <f>'2.CHI TIET'!AS41</f>
        <v>#REF!</v>
      </c>
      <c r="G44" s="271" t="e">
        <f>'2.CHI TIET'!AT41</f>
        <v>#REF!</v>
      </c>
      <c r="H44" s="305" t="e">
        <f>'2.CHI TIET'!AU41</f>
        <v>#REF!</v>
      </c>
      <c r="I44" s="271" t="e">
        <f>'2.CHI TIET'!AV41</f>
        <v>#REF!</v>
      </c>
      <c r="J44" s="271" t="e">
        <f>'2.CHI TIET'!AW41</f>
        <v>#REF!</v>
      </c>
      <c r="K44" s="271" t="e">
        <f>'2.CHI TIET'!AX41</f>
        <v>#REF!</v>
      </c>
      <c r="L44" s="271" t="e">
        <f>'2.CHI TIET'!AY41</f>
        <v>#REF!</v>
      </c>
      <c r="M44" s="270"/>
      <c r="N44" s="250">
        <v>9</v>
      </c>
      <c r="O44" s="251">
        <v>8</v>
      </c>
    </row>
    <row r="45" spans="1:15" ht="25.5" hidden="1" customHeight="1">
      <c r="A45" s="268"/>
      <c r="B45" s="275" t="s">
        <v>436</v>
      </c>
      <c r="C45" s="271" t="e">
        <f>'2.CHI TIET'!AO31</f>
        <v>#REF!</v>
      </c>
      <c r="D45" s="271" t="e">
        <f>'2.CHI TIET'!AQ31</f>
        <v>#REF!</v>
      </c>
      <c r="E45" s="271" t="e">
        <f>'2.CHI TIET'!AR31</f>
        <v>#REF!</v>
      </c>
      <c r="F45" s="271" t="e">
        <f>'2.CHI TIET'!AS31</f>
        <v>#REF!</v>
      </c>
      <c r="G45" s="271" t="e">
        <f>'2.CHI TIET'!AT31</f>
        <v>#REF!</v>
      </c>
      <c r="H45" s="305" t="e">
        <f>'2.CHI TIET'!AU31</f>
        <v>#REF!</v>
      </c>
      <c r="I45" s="271" t="e">
        <f>'2.CHI TIET'!AV31</f>
        <v>#REF!</v>
      </c>
      <c r="J45" s="271" t="e">
        <f>'2.CHI TIET'!AW31</f>
        <v>#REF!</v>
      </c>
      <c r="K45" s="271" t="e">
        <f>'2.CHI TIET'!AX31</f>
        <v>#REF!</v>
      </c>
      <c r="L45" s="271" t="e">
        <f>'2.CHI TIET'!AY31</f>
        <v>#REF!</v>
      </c>
      <c r="M45" s="270"/>
      <c r="N45" s="250"/>
    </row>
    <row r="46" spans="1:15" ht="25.5" hidden="1" customHeight="1">
      <c r="A46" s="268"/>
      <c r="B46" s="275" t="s">
        <v>342</v>
      </c>
      <c r="C46" s="271" t="e">
        <f>'2.CHI TIET'!#REF!</f>
        <v>#REF!</v>
      </c>
      <c r="D46" s="271" t="e">
        <f>'2.CHI TIET'!#REF!</f>
        <v>#REF!</v>
      </c>
      <c r="E46" s="271" t="e">
        <f>'2.CHI TIET'!#REF!</f>
        <v>#REF!</v>
      </c>
      <c r="F46" s="271" t="e">
        <f>'2.CHI TIET'!#REF!</f>
        <v>#REF!</v>
      </c>
      <c r="G46" s="271" t="e">
        <f>'2.CHI TIET'!#REF!</f>
        <v>#REF!</v>
      </c>
      <c r="H46" s="305" t="e">
        <f>'2.CHI TIET'!#REF!</f>
        <v>#REF!</v>
      </c>
      <c r="I46" s="271" t="e">
        <f>'2.CHI TIET'!#REF!</f>
        <v>#REF!</v>
      </c>
      <c r="J46" s="271" t="e">
        <f>'2.CHI TIET'!#REF!</f>
        <v>#REF!</v>
      </c>
      <c r="K46" s="271" t="e">
        <f>'2.CHI TIET'!#REF!</f>
        <v>#REF!</v>
      </c>
      <c r="L46" s="271" t="e">
        <f>'2.CHI TIET'!#REF!</f>
        <v>#REF!</v>
      </c>
      <c r="M46" s="270"/>
      <c r="N46" s="250"/>
    </row>
    <row r="47" spans="1:15" ht="25.5" hidden="1" customHeight="1">
      <c r="A47" s="268"/>
      <c r="B47" s="275" t="s">
        <v>446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307" t="e">
        <f>'2.CHI TIET'!#REF!</f>
        <v>#REF!</v>
      </c>
      <c r="I47" s="278" t="e">
        <f>'2.CHI TIET'!#REF!</f>
        <v>#REF!</v>
      </c>
      <c r="J47" s="278" t="e">
        <f>'2.CHI TIET'!#REF!</f>
        <v>#REF!</v>
      </c>
      <c r="K47" s="278" t="e">
        <f>'2.CHI TIET'!#REF!</f>
        <v>#REF!</v>
      </c>
      <c r="L47" s="278" t="e">
        <f>'2.CHI TIET'!#REF!</f>
        <v>#REF!</v>
      </c>
      <c r="M47" s="270" t="s">
        <v>470</v>
      </c>
      <c r="N47" s="250"/>
    </row>
    <row r="48" spans="1:15" ht="25.5" hidden="1" customHeight="1">
      <c r="A48" s="268"/>
      <c r="B48" s="275" t="s">
        <v>432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305" t="e">
        <f>'2.CHI TIET'!#REF!</f>
        <v>#REF!</v>
      </c>
      <c r="I48" s="271" t="e">
        <f>'2.CHI TIET'!#REF!</f>
        <v>#REF!</v>
      </c>
      <c r="J48" s="271" t="e">
        <f>'2.CHI TIET'!#REF!</f>
        <v>#REF!</v>
      </c>
      <c r="K48" s="271" t="e">
        <f>'2.CHI TIET'!#REF!</f>
        <v>#REF!</v>
      </c>
      <c r="L48" s="271" t="e">
        <f>'2.CHI TIET'!#REF!</f>
        <v>#REF!</v>
      </c>
      <c r="M48" s="270"/>
      <c r="N48" s="250"/>
    </row>
    <row r="49" spans="1:18" ht="25.5" customHeight="1">
      <c r="A49" s="268">
        <v>8</v>
      </c>
      <c r="B49" s="378" t="s">
        <v>421</v>
      </c>
      <c r="C49" s="271" t="e">
        <f>'2.CHI TIET'!AO44</f>
        <v>#REF!</v>
      </c>
      <c r="D49" s="271" t="e">
        <f>'2.CHI TIET'!AQ44</f>
        <v>#REF!</v>
      </c>
      <c r="E49" s="271" t="e">
        <f>'2.CHI TIET'!AR44</f>
        <v>#REF!</v>
      </c>
      <c r="F49" s="271" t="e">
        <f>'2.CHI TIET'!AS44</f>
        <v>#REF!</v>
      </c>
      <c r="G49" s="271" t="e">
        <f>'2.CHI TIET'!AT44</f>
        <v>#REF!</v>
      </c>
      <c r="H49" s="305" t="e">
        <f>'2.CHI TIET'!AU44</f>
        <v>#REF!</v>
      </c>
      <c r="I49" s="271" t="e">
        <f>'2.CHI TIET'!AV44</f>
        <v>#REF!</v>
      </c>
      <c r="J49" s="271" t="e">
        <f>'2.CHI TIET'!AW44</f>
        <v>#REF!</v>
      </c>
      <c r="K49" s="271" t="e">
        <f>'2.CHI TIET'!AX44</f>
        <v>#REF!</v>
      </c>
      <c r="L49" s="271" t="e">
        <f>'2.CHI TIET'!AY44</f>
        <v>#REF!</v>
      </c>
      <c r="M49" s="270"/>
      <c r="N49" s="250">
        <v>22</v>
      </c>
      <c r="O49" s="251">
        <v>22</v>
      </c>
    </row>
    <row r="50" spans="1:18" ht="30.75" customHeight="1">
      <c r="A50" s="268">
        <v>9</v>
      </c>
      <c r="B50" s="378" t="s">
        <v>409</v>
      </c>
      <c r="C50" s="271" t="e">
        <f>'2.CHI TIET'!AO17</f>
        <v>#REF!</v>
      </c>
      <c r="D50" s="271" t="e">
        <f>'2.CHI TIET'!AQ17</f>
        <v>#REF!</v>
      </c>
      <c r="E50" s="271" t="e">
        <f>'2.CHI TIET'!AR17</f>
        <v>#REF!</v>
      </c>
      <c r="F50" s="271" t="e">
        <f>'2.CHI TIET'!AS17</f>
        <v>#REF!</v>
      </c>
      <c r="G50" s="271" t="e">
        <f>'2.CHI TIET'!AT17</f>
        <v>#REF!</v>
      </c>
      <c r="H50" s="305" t="e">
        <f>'2.CHI TIET'!AU17</f>
        <v>#REF!</v>
      </c>
      <c r="I50" s="271" t="e">
        <f>'2.CHI TIET'!AV17</f>
        <v>#REF!</v>
      </c>
      <c r="J50" s="271" t="e">
        <f>'2.CHI TIET'!AW17</f>
        <v>#REF!</v>
      </c>
      <c r="K50" s="271" t="e">
        <f>'2.CHI TIET'!AX17</f>
        <v>#REF!</v>
      </c>
      <c r="L50" s="271" t="e">
        <f>'2.CHI TIET'!AY17</f>
        <v>#REF!</v>
      </c>
      <c r="M50" s="270"/>
      <c r="N50" s="250">
        <v>29</v>
      </c>
      <c r="O50" s="251">
        <v>27</v>
      </c>
    </row>
    <row r="51" spans="1:18" ht="25.5" hidden="1" customHeight="1">
      <c r="A51" s="268"/>
      <c r="B51" s="275" t="s">
        <v>363</v>
      </c>
      <c r="C51" s="271" t="e">
        <f>'2.CHI TIET'!AO42</f>
        <v>#REF!</v>
      </c>
      <c r="D51" s="271" t="e">
        <f>'2.CHI TIET'!AQ42</f>
        <v>#REF!</v>
      </c>
      <c r="E51" s="271" t="e">
        <f>'2.CHI TIET'!AR42</f>
        <v>#REF!</v>
      </c>
      <c r="F51" s="271" t="e">
        <f>'2.CHI TIET'!AS42</f>
        <v>#REF!</v>
      </c>
      <c r="G51" s="271" t="e">
        <f>'2.CHI TIET'!AT42</f>
        <v>#REF!</v>
      </c>
      <c r="H51" s="305" t="e">
        <f>'2.CHI TIET'!AU42</f>
        <v>#REF!</v>
      </c>
      <c r="I51" s="271" t="e">
        <f>'2.CHI TIET'!AV42</f>
        <v>#REF!</v>
      </c>
      <c r="J51" s="271" t="e">
        <f>'2.CHI TIET'!AW42</f>
        <v>#REF!</v>
      </c>
      <c r="K51" s="271" t="e">
        <f>'2.CHI TIET'!AX42</f>
        <v>#REF!</v>
      </c>
      <c r="L51" s="271" t="e">
        <f>'2.CHI TIET'!AY42</f>
        <v>#REF!</v>
      </c>
      <c r="M51" s="270"/>
      <c r="N51" s="250"/>
    </row>
    <row r="52" spans="1:18" ht="25.5" hidden="1" customHeight="1">
      <c r="A52" s="268"/>
      <c r="B52" s="275" t="s">
        <v>435</v>
      </c>
      <c r="C52" s="271" t="e">
        <f>'2.CHI TIET'!AO29</f>
        <v>#REF!</v>
      </c>
      <c r="D52" s="271" t="e">
        <f>'2.CHI TIET'!AQ29</f>
        <v>#REF!</v>
      </c>
      <c r="E52" s="271" t="e">
        <f>'2.CHI TIET'!AR29</f>
        <v>#REF!</v>
      </c>
      <c r="F52" s="271" t="e">
        <f>'2.CHI TIET'!AS29</f>
        <v>#REF!</v>
      </c>
      <c r="G52" s="271" t="e">
        <f>'2.CHI TIET'!AT29</f>
        <v>#REF!</v>
      </c>
      <c r="H52" s="305" t="e">
        <f>'2.CHI TIET'!AU29</f>
        <v>#REF!</v>
      </c>
      <c r="I52" s="271" t="e">
        <f>'2.CHI TIET'!AV29</f>
        <v>#REF!</v>
      </c>
      <c r="J52" s="271" t="e">
        <f>'2.CHI TIET'!AW29</f>
        <v>#REF!</v>
      </c>
      <c r="K52" s="271" t="e">
        <f>'2.CHI TIET'!AX29</f>
        <v>#REF!</v>
      </c>
      <c r="L52" s="271" t="e">
        <f>'2.CHI TIET'!AY29</f>
        <v>#REF!</v>
      </c>
      <c r="M52" s="270"/>
      <c r="N52" s="250"/>
    </row>
    <row r="53" spans="1:18" ht="25.5" customHeight="1">
      <c r="A53" s="268">
        <v>10</v>
      </c>
      <c r="B53" s="378" t="s">
        <v>418</v>
      </c>
      <c r="C53" s="271" t="e">
        <f>'2.CHI TIET'!AO39</f>
        <v>#REF!</v>
      </c>
      <c r="D53" s="271" t="e">
        <f>'2.CHI TIET'!AQ39</f>
        <v>#REF!</v>
      </c>
      <c r="E53" s="271" t="e">
        <f>'2.CHI TIET'!AR39</f>
        <v>#REF!</v>
      </c>
      <c r="F53" s="271" t="e">
        <f>'2.CHI TIET'!AS39</f>
        <v>#REF!</v>
      </c>
      <c r="G53" s="271" t="e">
        <f>'2.CHI TIET'!AT39</f>
        <v>#REF!</v>
      </c>
      <c r="H53" s="305" t="e">
        <f>'2.CHI TIET'!AU39</f>
        <v>#REF!</v>
      </c>
      <c r="I53" s="271" t="e">
        <f>'2.CHI TIET'!AV39</f>
        <v>#REF!</v>
      </c>
      <c r="J53" s="271" t="e">
        <f>'2.CHI TIET'!AW39</f>
        <v>#REF!</v>
      </c>
      <c r="K53" s="271" t="e">
        <f>'2.CHI TIET'!AX39</f>
        <v>#REF!</v>
      </c>
      <c r="L53" s="271" t="e">
        <f>'2.CHI TIET'!AY39</f>
        <v>#REF!</v>
      </c>
      <c r="M53" s="270"/>
      <c r="N53" s="250">
        <v>23</v>
      </c>
      <c r="O53" s="251">
        <v>23</v>
      </c>
    </row>
    <row r="54" spans="1:18" ht="25.5" hidden="1" customHeight="1">
      <c r="A54" s="268"/>
      <c r="B54" s="275" t="s">
        <v>335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305" t="e">
        <f>'2.CHI TIET'!#REF!</f>
        <v>#REF!</v>
      </c>
      <c r="I54" s="271" t="e">
        <f>'2.CHI TIET'!#REF!</f>
        <v>#REF!</v>
      </c>
      <c r="J54" s="271" t="e">
        <f>'2.CHI TIET'!#REF!</f>
        <v>#REF!</v>
      </c>
      <c r="K54" s="271" t="e">
        <f>'2.CHI TIET'!#REF!</f>
        <v>#REF!</v>
      </c>
      <c r="L54" s="271" t="e">
        <f>'2.CHI TIET'!#REF!</f>
        <v>#REF!</v>
      </c>
      <c r="M54" s="270"/>
      <c r="N54" s="250"/>
    </row>
    <row r="55" spans="1:18" ht="25.5" hidden="1" customHeight="1">
      <c r="A55" s="268"/>
      <c r="B55" s="275" t="s">
        <v>339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305" t="e">
        <f>'2.CHI TIET'!#REF!</f>
        <v>#REF!</v>
      </c>
      <c r="I55" s="271" t="e">
        <f>'2.CHI TIET'!#REF!</f>
        <v>#REF!</v>
      </c>
      <c r="J55" s="271" t="e">
        <f>'2.CHI TIET'!#REF!</f>
        <v>#REF!</v>
      </c>
      <c r="K55" s="271" t="e">
        <f>'2.CHI TIET'!#REF!</f>
        <v>#REF!</v>
      </c>
      <c r="L55" s="271" t="e">
        <f>'2.CHI TIET'!#REF!</f>
        <v>#REF!</v>
      </c>
      <c r="M55" s="270"/>
      <c r="N55" s="250"/>
    </row>
    <row r="56" spans="1:18" ht="25.5" hidden="1" customHeight="1">
      <c r="A56" s="268"/>
      <c r="B56" s="276" t="s">
        <v>358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305" t="e">
        <f>'2.CHI TIET'!#REF!</f>
        <v>#REF!</v>
      </c>
      <c r="I56" s="271" t="e">
        <f>'2.CHI TIET'!#REF!</f>
        <v>#REF!</v>
      </c>
      <c r="J56" s="271" t="e">
        <f>'2.CHI TIET'!#REF!</f>
        <v>#REF!</v>
      </c>
      <c r="K56" s="271" t="e">
        <f>'2.CHI TIET'!#REF!</f>
        <v>#REF!</v>
      </c>
      <c r="L56" s="271" t="e">
        <f>'2.CHI TIET'!#REF!</f>
        <v>#REF!</v>
      </c>
      <c r="M56" s="270"/>
      <c r="N56" s="250"/>
    </row>
    <row r="57" spans="1:18" ht="25.5" customHeight="1">
      <c r="A57" s="268">
        <v>11</v>
      </c>
      <c r="B57" s="378" t="s">
        <v>414</v>
      </c>
      <c r="C57" s="271" t="e">
        <f>'2.CHI TIET'!AO28</f>
        <v>#REF!</v>
      </c>
      <c r="D57" s="271" t="e">
        <f>'2.CHI TIET'!AQ28</f>
        <v>#REF!</v>
      </c>
      <c r="E57" s="271" t="e">
        <f>'2.CHI TIET'!AR28</f>
        <v>#REF!</v>
      </c>
      <c r="F57" s="271" t="e">
        <f>'2.CHI TIET'!AS28</f>
        <v>#REF!</v>
      </c>
      <c r="G57" s="271" t="e">
        <f>'2.CHI TIET'!AT28</f>
        <v>#REF!</v>
      </c>
      <c r="H57" s="305" t="e">
        <f>'2.CHI TIET'!AU28</f>
        <v>#REF!</v>
      </c>
      <c r="I57" s="271" t="e">
        <f>'2.CHI TIET'!AV28</f>
        <v>#REF!</v>
      </c>
      <c r="J57" s="271" t="e">
        <f>'2.CHI TIET'!AW28</f>
        <v>#REF!</v>
      </c>
      <c r="K57" s="271" t="e">
        <f>'2.CHI TIET'!AX28</f>
        <v>#REF!</v>
      </c>
      <c r="L57" s="271" t="e">
        <f>'2.CHI TIET'!AY28</f>
        <v>#REF!</v>
      </c>
      <c r="M57" s="270"/>
      <c r="N57" s="250">
        <v>34</v>
      </c>
      <c r="O57" s="251">
        <v>34</v>
      </c>
    </row>
    <row r="58" spans="1:18" ht="25.5" hidden="1" customHeight="1">
      <c r="A58" s="268"/>
      <c r="B58" s="275" t="s">
        <v>336</v>
      </c>
      <c r="C58" s="271" t="e">
        <f>'2.CHI TIET'!#REF!</f>
        <v>#REF!</v>
      </c>
      <c r="D58" s="271" t="e">
        <f>'2.CHI TIET'!#REF!</f>
        <v>#REF!</v>
      </c>
      <c r="E58" s="271" t="e">
        <f>'2.CHI TIET'!#REF!</f>
        <v>#REF!</v>
      </c>
      <c r="F58" s="271" t="e">
        <f>'2.CHI TIET'!#REF!</f>
        <v>#REF!</v>
      </c>
      <c r="G58" s="271" t="e">
        <f>'2.CHI TIET'!#REF!</f>
        <v>#REF!</v>
      </c>
      <c r="H58" s="305" t="e">
        <f>'2.CHI TIET'!#REF!</f>
        <v>#REF!</v>
      </c>
      <c r="I58" s="271" t="e">
        <f>'2.CHI TIET'!#REF!</f>
        <v>#REF!</v>
      </c>
      <c r="J58" s="271" t="e">
        <f>'2.CHI TIET'!#REF!</f>
        <v>#REF!</v>
      </c>
      <c r="K58" s="271" t="e">
        <f>'2.CHI TIET'!#REF!</f>
        <v>#REF!</v>
      </c>
      <c r="L58" s="271" t="e">
        <f>'2.CHI TIET'!#REF!</f>
        <v>#REF!</v>
      </c>
      <c r="M58" s="270"/>
      <c r="N58" s="250"/>
    </row>
    <row r="59" spans="1:18" ht="25.5" customHeight="1">
      <c r="A59" s="268">
        <v>12</v>
      </c>
      <c r="B59" s="378" t="s">
        <v>426</v>
      </c>
      <c r="C59" s="271" t="e">
        <f>'2.CHI TIET'!AO80</f>
        <v>#REF!</v>
      </c>
      <c r="D59" s="271" t="e">
        <f>'2.CHI TIET'!AQ80</f>
        <v>#REF!</v>
      </c>
      <c r="E59" s="271" t="e">
        <f>'2.CHI TIET'!AR80</f>
        <v>#REF!</v>
      </c>
      <c r="F59" s="271" t="e">
        <f>'2.CHI TIET'!AS80</f>
        <v>#REF!</v>
      </c>
      <c r="G59" s="271" t="e">
        <f>'2.CHI TIET'!AT80</f>
        <v>#REF!</v>
      </c>
      <c r="H59" s="305" t="e">
        <f>'2.CHI TIET'!AU80</f>
        <v>#REF!</v>
      </c>
      <c r="I59" s="271" t="e">
        <f>'2.CHI TIET'!AV80</f>
        <v>#REF!</v>
      </c>
      <c r="J59" s="271" t="e">
        <f>'2.CHI TIET'!AW80</f>
        <v>#REF!</v>
      </c>
      <c r="K59" s="271" t="e">
        <f>'2.CHI TIET'!AX80</f>
        <v>#REF!</v>
      </c>
      <c r="L59" s="271" t="e">
        <f>'2.CHI TIET'!AY80</f>
        <v>#REF!</v>
      </c>
      <c r="M59" s="270"/>
      <c r="N59" s="250">
        <v>7</v>
      </c>
      <c r="O59" s="251">
        <v>9</v>
      </c>
    </row>
    <row r="60" spans="1:18" ht="25.5" hidden="1" customHeight="1">
      <c r="A60" s="268"/>
      <c r="B60" s="275" t="s">
        <v>346</v>
      </c>
      <c r="C60" s="271" t="e">
        <f>'2.CHI TIET'!#REF!</f>
        <v>#REF!</v>
      </c>
      <c r="D60" s="271" t="e">
        <f>'2.CHI TIET'!#REF!</f>
        <v>#REF!</v>
      </c>
      <c r="E60" s="271" t="e">
        <f>'2.CHI TIET'!#REF!</f>
        <v>#REF!</v>
      </c>
      <c r="F60" s="271" t="e">
        <f>'2.CHI TIET'!#REF!</f>
        <v>#REF!</v>
      </c>
      <c r="G60" s="271" t="e">
        <f>'2.CHI TIET'!#REF!</f>
        <v>#REF!</v>
      </c>
      <c r="H60" s="305" t="e">
        <f>'2.CHI TIET'!#REF!</f>
        <v>#REF!</v>
      </c>
      <c r="I60" s="271" t="e">
        <f>'2.CHI TIET'!#REF!</f>
        <v>#REF!</v>
      </c>
      <c r="J60" s="271" t="e">
        <f>'2.CHI TIET'!#REF!</f>
        <v>#REF!</v>
      </c>
      <c r="K60" s="271" t="e">
        <f>'2.CHI TIET'!#REF!</f>
        <v>#REF!</v>
      </c>
      <c r="L60" s="271" t="e">
        <f>'2.CHI TIET'!#REF!</f>
        <v>#REF!</v>
      </c>
      <c r="M60" s="270"/>
      <c r="N60" s="250"/>
    </row>
    <row r="61" spans="1:18" ht="25.5" hidden="1" customHeight="1">
      <c r="A61" s="280"/>
      <c r="B61" s="275" t="s">
        <v>455</v>
      </c>
      <c r="C61" s="271" t="e">
        <f>'2.CHI TIET'!#REF!</f>
        <v>#REF!</v>
      </c>
      <c r="D61" s="271" t="e">
        <f>'2.CHI TIET'!#REF!</f>
        <v>#REF!</v>
      </c>
      <c r="E61" s="271" t="e">
        <f>'2.CHI TIET'!#REF!</f>
        <v>#REF!</v>
      </c>
      <c r="F61" s="271" t="e">
        <f>'2.CHI TIET'!#REF!</f>
        <v>#REF!</v>
      </c>
      <c r="G61" s="271" t="e">
        <f>'2.CHI TIET'!#REF!</f>
        <v>#REF!</v>
      </c>
      <c r="H61" s="305" t="e">
        <f>'2.CHI TIET'!#REF!</f>
        <v>#REF!</v>
      </c>
      <c r="I61" s="271" t="e">
        <f>'2.CHI TIET'!#REF!</f>
        <v>#REF!</v>
      </c>
      <c r="J61" s="271" t="e">
        <f>'2.CHI TIET'!#REF!</f>
        <v>#REF!</v>
      </c>
      <c r="K61" s="271" t="e">
        <f>'2.CHI TIET'!#REF!</f>
        <v>#REF!</v>
      </c>
      <c r="L61" s="271" t="e">
        <f>'2.CHI TIET'!#REF!</f>
        <v>#REF!</v>
      </c>
      <c r="M61" s="270" t="s">
        <v>470</v>
      </c>
      <c r="N61" s="283"/>
      <c r="O61" s="284"/>
      <c r="P61" s="284"/>
      <c r="Q61" s="284"/>
      <c r="R61" s="284"/>
    </row>
    <row r="62" spans="1:18" ht="25.5" hidden="1" customHeight="1">
      <c r="A62" s="268"/>
      <c r="B62" s="275" t="s">
        <v>375</v>
      </c>
      <c r="C62" s="271">
        <f>'2.CHI TIET'!AO73</f>
        <v>0</v>
      </c>
      <c r="D62" s="271">
        <f>'2.CHI TIET'!AQ73</f>
        <v>0</v>
      </c>
      <c r="E62" s="271">
        <f>'2.CHI TIET'!AR73</f>
        <v>0</v>
      </c>
      <c r="F62" s="271">
        <f>'2.CHI TIET'!AS73</f>
        <v>0</v>
      </c>
      <c r="G62" s="271">
        <f>'2.CHI TIET'!AT73</f>
        <v>0</v>
      </c>
      <c r="H62" s="305">
        <f>'2.CHI TIET'!AU73</f>
        <v>0</v>
      </c>
      <c r="I62" s="271">
        <f>'2.CHI TIET'!AV73</f>
        <v>0</v>
      </c>
      <c r="J62" s="271">
        <f>'2.CHI TIET'!AW73</f>
        <v>0</v>
      </c>
      <c r="K62" s="271">
        <f>'2.CHI TIET'!AX73</f>
        <v>0</v>
      </c>
      <c r="L62" s="271">
        <f>'2.CHI TIET'!AY73</f>
        <v>0</v>
      </c>
      <c r="M62" s="270"/>
      <c r="N62" s="250"/>
    </row>
    <row r="63" spans="1:18" ht="25.5" hidden="1" customHeight="1">
      <c r="A63" s="268"/>
      <c r="B63" s="275" t="s">
        <v>377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305" t="e">
        <f>'2.CHI TIET'!#REF!</f>
        <v>#REF!</v>
      </c>
      <c r="I63" s="271" t="e">
        <f>'2.CHI TIET'!#REF!</f>
        <v>#REF!</v>
      </c>
      <c r="J63" s="271" t="e">
        <f>'2.CHI TIET'!#REF!</f>
        <v>#REF!</v>
      </c>
      <c r="K63" s="271" t="e">
        <f>'2.CHI TIET'!#REF!</f>
        <v>#REF!</v>
      </c>
      <c r="L63" s="271" t="e">
        <f>'2.CHI TIET'!#REF!</f>
        <v>#REF!</v>
      </c>
      <c r="M63" s="270"/>
      <c r="N63" s="250"/>
    </row>
    <row r="64" spans="1:18" ht="25.5" customHeight="1">
      <c r="A64" s="268">
        <v>13</v>
      </c>
      <c r="B64" s="378" t="s">
        <v>424</v>
      </c>
      <c r="C64" s="271" t="e">
        <f>'2.CHI TIET'!AO57</f>
        <v>#REF!</v>
      </c>
      <c r="D64" s="271" t="e">
        <f>'2.CHI TIET'!AQ57</f>
        <v>#REF!</v>
      </c>
      <c r="E64" s="271" t="e">
        <f>'2.CHI TIET'!AR57</f>
        <v>#REF!</v>
      </c>
      <c r="F64" s="271" t="e">
        <f>'2.CHI TIET'!AS57</f>
        <v>#REF!</v>
      </c>
      <c r="G64" s="271" t="e">
        <f>'2.CHI TIET'!AT57</f>
        <v>#REF!</v>
      </c>
      <c r="H64" s="305" t="e">
        <f>'2.CHI TIET'!AU57</f>
        <v>#REF!</v>
      </c>
      <c r="I64" s="271" t="e">
        <f>'2.CHI TIET'!AV57</f>
        <v>#REF!</v>
      </c>
      <c r="J64" s="271" t="e">
        <f>'2.CHI TIET'!AW57</f>
        <v>#REF!</v>
      </c>
      <c r="K64" s="271" t="e">
        <f>'2.CHI TIET'!AX57</f>
        <v>#REF!</v>
      </c>
      <c r="L64" s="271" t="e">
        <f>'2.CHI TIET'!AY57</f>
        <v>#REF!</v>
      </c>
      <c r="M64" s="349"/>
      <c r="N64" s="250">
        <v>31</v>
      </c>
      <c r="O64" s="279">
        <v>39</v>
      </c>
      <c r="P64" s="279"/>
    </row>
    <row r="65" spans="1:18" ht="25.5" hidden="1" customHeight="1">
      <c r="A65" s="268"/>
      <c r="B65" s="275" t="s">
        <v>380</v>
      </c>
      <c r="C65" s="271" t="e">
        <f>'2.CHI TIET'!#REF!</f>
        <v>#REF!</v>
      </c>
      <c r="D65" s="271" t="e">
        <f>'2.CHI TIET'!#REF!</f>
        <v>#REF!</v>
      </c>
      <c r="E65" s="271" t="e">
        <f>'2.CHI TIET'!#REF!</f>
        <v>#REF!</v>
      </c>
      <c r="F65" s="271" t="e">
        <f>'2.CHI TIET'!#REF!</f>
        <v>#REF!</v>
      </c>
      <c r="G65" s="271" t="e">
        <f>'2.CHI TIET'!#REF!</f>
        <v>#REF!</v>
      </c>
      <c r="H65" s="305" t="e">
        <f>'2.CHI TIET'!#REF!</f>
        <v>#REF!</v>
      </c>
      <c r="I65" s="271" t="e">
        <f>'2.CHI TIET'!#REF!</f>
        <v>#REF!</v>
      </c>
      <c r="J65" s="271" t="e">
        <f>'2.CHI TIET'!#REF!</f>
        <v>#REF!</v>
      </c>
      <c r="K65" s="271" t="e">
        <f>'2.CHI TIET'!#REF!</f>
        <v>#REF!</v>
      </c>
      <c r="L65" s="271" t="e">
        <f>'2.CHI TIET'!#REF!</f>
        <v>#REF!</v>
      </c>
      <c r="M65" s="270"/>
      <c r="N65" s="250"/>
    </row>
    <row r="66" spans="1:18" ht="25.5" hidden="1" customHeight="1">
      <c r="A66" s="268"/>
      <c r="B66" s="275" t="s">
        <v>438</v>
      </c>
      <c r="C66" s="271" t="e">
        <f>'2.CHI TIET'!AO48</f>
        <v>#REF!</v>
      </c>
      <c r="D66" s="271" t="e">
        <f>'2.CHI TIET'!AQ48</f>
        <v>#REF!</v>
      </c>
      <c r="E66" s="271" t="e">
        <f>'2.CHI TIET'!AR48</f>
        <v>#REF!</v>
      </c>
      <c r="F66" s="271" t="e">
        <f>'2.CHI TIET'!AS48</f>
        <v>#REF!</v>
      </c>
      <c r="G66" s="271" t="e">
        <f>'2.CHI TIET'!AT48</f>
        <v>#REF!</v>
      </c>
      <c r="H66" s="305" t="e">
        <f>'2.CHI TIET'!AU48</f>
        <v>#REF!</v>
      </c>
      <c r="I66" s="271" t="e">
        <f>'2.CHI TIET'!AV48</f>
        <v>#REF!</v>
      </c>
      <c r="J66" s="271" t="e">
        <f>'2.CHI TIET'!AW48</f>
        <v>#REF!</v>
      </c>
      <c r="K66" s="271" t="e">
        <f>'2.CHI TIET'!AX48</f>
        <v>#REF!</v>
      </c>
      <c r="L66" s="271" t="e">
        <f>'2.CHI TIET'!AY48</f>
        <v>#REF!</v>
      </c>
      <c r="M66" s="270"/>
      <c r="N66" s="250"/>
    </row>
    <row r="67" spans="1:18" ht="25.5" customHeight="1">
      <c r="A67" s="268">
        <v>14</v>
      </c>
      <c r="B67" s="378" t="s">
        <v>410</v>
      </c>
      <c r="C67" s="271" t="e">
        <f>'2.CHI TIET'!AO18</f>
        <v>#REF!</v>
      </c>
      <c r="D67" s="271" t="e">
        <f>'2.CHI TIET'!AQ18</f>
        <v>#REF!</v>
      </c>
      <c r="E67" s="271" t="e">
        <f>'2.CHI TIET'!AR18</f>
        <v>#REF!</v>
      </c>
      <c r="F67" s="271" t="e">
        <f>'2.CHI TIET'!AS18</f>
        <v>#REF!</v>
      </c>
      <c r="G67" s="271" t="e">
        <f>'2.CHI TIET'!AT18</f>
        <v>#REF!</v>
      </c>
      <c r="H67" s="305" t="e">
        <f>'2.CHI TIET'!AU18</f>
        <v>#REF!</v>
      </c>
      <c r="I67" s="271" t="e">
        <f>'2.CHI TIET'!AV18</f>
        <v>#REF!</v>
      </c>
      <c r="J67" s="271" t="e">
        <f>'2.CHI TIET'!AW18</f>
        <v>#REF!</v>
      </c>
      <c r="K67" s="271" t="e">
        <f>'2.CHI TIET'!AX18</f>
        <v>#REF!</v>
      </c>
      <c r="L67" s="271" t="e">
        <f>'2.CHI TIET'!AY18</f>
        <v>#REF!</v>
      </c>
      <c r="M67" s="270"/>
      <c r="N67" s="250">
        <v>20</v>
      </c>
      <c r="O67" s="251">
        <v>21</v>
      </c>
    </row>
    <row r="68" spans="1:18" ht="25.5" hidden="1" customHeight="1">
      <c r="A68" s="268"/>
      <c r="B68" s="275" t="s">
        <v>441</v>
      </c>
      <c r="C68" s="271" t="e">
        <f>'2.CHI TIET'!#REF!</f>
        <v>#REF!</v>
      </c>
      <c r="D68" s="271" t="e">
        <f>'2.CHI TIET'!#REF!</f>
        <v>#REF!</v>
      </c>
      <c r="E68" s="271" t="e">
        <f>'2.CHI TIET'!#REF!</f>
        <v>#REF!</v>
      </c>
      <c r="F68" s="271" t="e">
        <f>'2.CHI TIET'!#REF!</f>
        <v>#REF!</v>
      </c>
      <c r="G68" s="271" t="e">
        <f>'2.CHI TIET'!#REF!</f>
        <v>#REF!</v>
      </c>
      <c r="H68" s="305" t="e">
        <f>'2.CHI TIET'!#REF!</f>
        <v>#REF!</v>
      </c>
      <c r="I68" s="271" t="e">
        <f>'2.CHI TIET'!#REF!</f>
        <v>#REF!</v>
      </c>
      <c r="J68" s="271" t="e">
        <f>'2.CHI TIET'!#REF!</f>
        <v>#REF!</v>
      </c>
      <c r="K68" s="271" t="e">
        <f>'2.CHI TIET'!#REF!</f>
        <v>#REF!</v>
      </c>
      <c r="L68" s="271" t="e">
        <f>'2.CHI TIET'!#REF!</f>
        <v>#REF!</v>
      </c>
      <c r="M68" s="270"/>
      <c r="N68" s="250"/>
    </row>
    <row r="69" spans="1:18" ht="25.5" customHeight="1">
      <c r="A69" s="268">
        <v>15</v>
      </c>
      <c r="B69" s="378" t="s">
        <v>423</v>
      </c>
      <c r="C69" s="271" t="e">
        <f>'2.CHI TIET'!AO56</f>
        <v>#REF!</v>
      </c>
      <c r="D69" s="271" t="e">
        <f>'2.CHI TIET'!AQ56</f>
        <v>#REF!</v>
      </c>
      <c r="E69" s="271" t="e">
        <f>'2.CHI TIET'!AR56</f>
        <v>#REF!</v>
      </c>
      <c r="F69" s="271" t="e">
        <f>'2.CHI TIET'!AS56</f>
        <v>#REF!</v>
      </c>
      <c r="G69" s="271" t="e">
        <f>'2.CHI TIET'!AT56</f>
        <v>#REF!</v>
      </c>
      <c r="H69" s="305" t="e">
        <f>'2.CHI TIET'!AU56</f>
        <v>#REF!</v>
      </c>
      <c r="I69" s="271" t="e">
        <f>'2.CHI TIET'!AV56</f>
        <v>#REF!</v>
      </c>
      <c r="J69" s="271" t="e">
        <f>'2.CHI TIET'!AW56</f>
        <v>#REF!</v>
      </c>
      <c r="K69" s="271" t="e">
        <f>'2.CHI TIET'!AX56</f>
        <v>#REF!</v>
      </c>
      <c r="L69" s="271" t="e">
        <f>'2.CHI TIET'!AY56</f>
        <v>#REF!</v>
      </c>
      <c r="M69" s="270"/>
      <c r="N69" s="250">
        <v>11</v>
      </c>
      <c r="O69" s="279">
        <v>26</v>
      </c>
      <c r="P69" s="279"/>
      <c r="Q69" s="279"/>
      <c r="R69" s="279"/>
    </row>
    <row r="70" spans="1:18" ht="25.5" hidden="1" customHeight="1">
      <c r="A70" s="268"/>
      <c r="B70" s="275" t="s">
        <v>456</v>
      </c>
      <c r="C70" s="271" t="e">
        <f>'2.CHI TIET'!AO58</f>
        <v>#REF!</v>
      </c>
      <c r="D70" s="271" t="e">
        <f>'2.CHI TIET'!AQ58</f>
        <v>#REF!</v>
      </c>
      <c r="E70" s="271" t="e">
        <f>'2.CHI TIET'!AR58</f>
        <v>#REF!</v>
      </c>
      <c r="F70" s="271" t="e">
        <f>'2.CHI TIET'!AS58</f>
        <v>#REF!</v>
      </c>
      <c r="G70" s="271" t="e">
        <f>'2.CHI TIET'!AT58</f>
        <v>#REF!</v>
      </c>
      <c r="H70" s="305" t="e">
        <f>'2.CHI TIET'!AU58</f>
        <v>#REF!</v>
      </c>
      <c r="I70" s="271" t="e">
        <f>'2.CHI TIET'!AV58</f>
        <v>#REF!</v>
      </c>
      <c r="J70" s="271" t="e">
        <f>'2.CHI TIET'!AW58</f>
        <v>#REF!</v>
      </c>
      <c r="K70" s="271" t="e">
        <f>'2.CHI TIET'!AX58</f>
        <v>#REF!</v>
      </c>
      <c r="L70" s="271" t="e">
        <f>'2.CHI TIET'!AY58</f>
        <v>#REF!</v>
      </c>
      <c r="M70" s="270"/>
      <c r="N70" s="250"/>
    </row>
    <row r="71" spans="1:18" ht="25.5" hidden="1" customHeight="1">
      <c r="A71" s="268"/>
      <c r="B71" s="275" t="s">
        <v>444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271" t="e">
        <f>'2.CHI TIET'!#REF!</f>
        <v>#REF!</v>
      </c>
      <c r="K71" s="271" t="e">
        <f>'2.CHI TIET'!#REF!</f>
        <v>#REF!</v>
      </c>
      <c r="L71" s="271" t="e">
        <f>'2.CHI TIET'!#REF!</f>
        <v>#REF!</v>
      </c>
      <c r="M71" s="270" t="s">
        <v>470</v>
      </c>
      <c r="N71" s="250"/>
    </row>
    <row r="72" spans="1:18" ht="25.5" hidden="1" customHeight="1">
      <c r="A72" s="268"/>
      <c r="B72" s="275" t="s">
        <v>365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271" t="e">
        <f>'2.CHI TIET'!#REF!</f>
        <v>#REF!</v>
      </c>
      <c r="K72" s="271" t="e">
        <f>'2.CHI TIET'!#REF!</f>
        <v>#REF!</v>
      </c>
      <c r="L72" s="271" t="e">
        <f>'2.CHI TIET'!#REF!</f>
        <v>#REF!</v>
      </c>
      <c r="M72" s="270"/>
      <c r="N72" s="250"/>
    </row>
    <row r="73" spans="1:18" ht="25.5" hidden="1" customHeight="1">
      <c r="A73" s="280"/>
      <c r="B73" s="275" t="s">
        <v>449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271" t="e">
        <f>'2.CHI TIET'!#REF!</f>
        <v>#REF!</v>
      </c>
      <c r="K73" s="271" t="e">
        <f>'2.CHI TIET'!#REF!</f>
        <v>#REF!</v>
      </c>
      <c r="L73" s="271" t="e">
        <f>'2.CHI TIET'!#REF!</f>
        <v>#REF!</v>
      </c>
      <c r="M73" s="270"/>
      <c r="N73" s="283"/>
      <c r="O73" s="284"/>
      <c r="P73" s="284"/>
      <c r="Q73" s="284"/>
      <c r="R73" s="284"/>
    </row>
    <row r="74" spans="1:18" ht="25.5" hidden="1" customHeight="1">
      <c r="A74" s="268"/>
      <c r="B74" s="275" t="s">
        <v>337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271" t="e">
        <f>'2.CHI TIET'!#REF!</f>
        <v>#REF!</v>
      </c>
      <c r="K74" s="271" t="e">
        <f>'2.CHI TIET'!#REF!</f>
        <v>#REF!</v>
      </c>
      <c r="L74" s="271" t="e">
        <f>'2.CHI TIET'!#REF!</f>
        <v>#REF!</v>
      </c>
      <c r="M74" s="270"/>
      <c r="N74" s="250"/>
    </row>
    <row r="75" spans="1:18" ht="25.5" hidden="1" customHeight="1">
      <c r="A75" s="268"/>
      <c r="B75" s="275" t="s">
        <v>370</v>
      </c>
      <c r="C75" s="271" t="e">
        <f>'2.CHI TIET'!#REF!</f>
        <v>#REF!</v>
      </c>
      <c r="D75" s="271" t="e">
        <f>'2.CHI TIET'!#REF!</f>
        <v>#REF!</v>
      </c>
      <c r="E75" s="271" t="e">
        <f>'2.CHI TIET'!#REF!</f>
        <v>#REF!</v>
      </c>
      <c r="F75" s="271" t="e">
        <f>'2.CHI TIET'!#REF!</f>
        <v>#REF!</v>
      </c>
      <c r="G75" s="271" t="e">
        <f>'2.CHI TIET'!#REF!</f>
        <v>#REF!</v>
      </c>
      <c r="H75" s="305" t="e">
        <f>'2.CHI TIET'!#REF!</f>
        <v>#REF!</v>
      </c>
      <c r="I75" s="271" t="e">
        <f>'2.CHI TIET'!#REF!</f>
        <v>#REF!</v>
      </c>
      <c r="J75" s="271" t="e">
        <f>'2.CHI TIET'!#REF!</f>
        <v>#REF!</v>
      </c>
      <c r="K75" s="271" t="e">
        <f>'2.CHI TIET'!#REF!</f>
        <v>#REF!</v>
      </c>
      <c r="L75" s="271" t="e">
        <f>'2.CHI TIET'!#REF!</f>
        <v>#REF!</v>
      </c>
      <c r="M75" s="270" t="s">
        <v>470</v>
      </c>
      <c r="N75" s="250"/>
    </row>
    <row r="76" spans="1:18" ht="25.5" customHeight="1">
      <c r="A76" s="268">
        <v>16</v>
      </c>
      <c r="B76" s="378" t="s">
        <v>412</v>
      </c>
      <c r="C76" s="271" t="e">
        <f>'2.CHI TIET'!AO20</f>
        <v>#REF!</v>
      </c>
      <c r="D76" s="271" t="e">
        <f>'2.CHI TIET'!AQ20</f>
        <v>#REF!</v>
      </c>
      <c r="E76" s="271" t="e">
        <f>'2.CHI TIET'!AR20</f>
        <v>#REF!</v>
      </c>
      <c r="F76" s="271" t="e">
        <f>'2.CHI TIET'!AS20</f>
        <v>#REF!</v>
      </c>
      <c r="G76" s="271" t="e">
        <f>'2.CHI TIET'!AT20</f>
        <v>#REF!</v>
      </c>
      <c r="H76" s="307" t="e">
        <f>'2.CHI TIET'!AU20</f>
        <v>#REF!</v>
      </c>
      <c r="I76" s="278" t="e">
        <f>'2.CHI TIET'!AV20</f>
        <v>#REF!</v>
      </c>
      <c r="J76" s="278" t="e">
        <f>'2.CHI TIET'!AW20</f>
        <v>#REF!</v>
      </c>
      <c r="K76" s="278" t="e">
        <f>'2.CHI TIET'!AX20</f>
        <v>#REF!</v>
      </c>
      <c r="L76" s="278" t="e">
        <f>'2.CHI TIET'!AY20</f>
        <v>#REF!</v>
      </c>
      <c r="M76" s="270"/>
      <c r="N76" s="250">
        <v>20</v>
      </c>
      <c r="O76" s="251">
        <v>22</v>
      </c>
    </row>
    <row r="77" spans="1:18" ht="25.5" hidden="1" customHeight="1">
      <c r="A77" s="268"/>
      <c r="B77" s="275" t="s">
        <v>338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271" t="e">
        <f>'2.CHI TIET'!#REF!</f>
        <v>#REF!</v>
      </c>
      <c r="K77" s="271" t="e">
        <f>'2.CHI TIET'!#REF!</f>
        <v>#REF!</v>
      </c>
      <c r="L77" s="271" t="e">
        <f>'2.CHI TIET'!#REF!</f>
        <v>#REF!</v>
      </c>
      <c r="M77" s="270"/>
      <c r="N77" s="250"/>
    </row>
    <row r="78" spans="1:18" ht="25.5" hidden="1" customHeight="1">
      <c r="A78" s="268"/>
      <c r="B78" s="276" t="s">
        <v>345</v>
      </c>
      <c r="C78" s="271" t="e">
        <f>'2.CHI TIET'!AO22</f>
        <v>#REF!</v>
      </c>
      <c r="D78" s="271" t="e">
        <f>'2.CHI TIET'!AQ22</f>
        <v>#REF!</v>
      </c>
      <c r="E78" s="271" t="e">
        <f>'2.CHI TIET'!AR22</f>
        <v>#REF!</v>
      </c>
      <c r="F78" s="271" t="e">
        <f>'2.CHI TIET'!AS22</f>
        <v>#REF!</v>
      </c>
      <c r="G78" s="271" t="e">
        <f>'2.CHI TIET'!AT22</f>
        <v>#REF!</v>
      </c>
      <c r="H78" s="307" t="e">
        <f>'2.CHI TIET'!AU22</f>
        <v>#REF!</v>
      </c>
      <c r="I78" s="278" t="e">
        <f>'2.CHI TIET'!AV22</f>
        <v>#REF!</v>
      </c>
      <c r="J78" s="278" t="e">
        <f>'2.CHI TIET'!AW22</f>
        <v>#REF!</v>
      </c>
      <c r="K78" s="278" t="e">
        <f>'2.CHI TIET'!AX22</f>
        <v>#REF!</v>
      </c>
      <c r="L78" s="278" t="e">
        <f>'2.CHI TIET'!AY22</f>
        <v>#REF!</v>
      </c>
      <c r="M78" s="270"/>
      <c r="N78" s="250"/>
    </row>
    <row r="79" spans="1:18" s="284" customFormat="1" ht="25.5" hidden="1" customHeight="1">
      <c r="A79" s="268"/>
      <c r="B79" s="275" t="s">
        <v>359</v>
      </c>
      <c r="C79" s="271" t="e">
        <f>'2.CHI TIET'!#REF!</f>
        <v>#REF!</v>
      </c>
      <c r="D79" s="271" t="e">
        <f>'2.CHI TIET'!#REF!</f>
        <v>#REF!</v>
      </c>
      <c r="E79" s="271" t="e">
        <f>'2.CHI TIET'!#REF!</f>
        <v>#REF!</v>
      </c>
      <c r="F79" s="271" t="e">
        <f>'2.CHI TIET'!#REF!</f>
        <v>#REF!</v>
      </c>
      <c r="G79" s="271" t="e">
        <f>'2.CHI TIET'!#REF!</f>
        <v>#REF!</v>
      </c>
      <c r="H79" s="307" t="e">
        <f>'2.CHI TIET'!#REF!</f>
        <v>#REF!</v>
      </c>
      <c r="I79" s="278" t="e">
        <f>'2.CHI TIET'!#REF!</f>
        <v>#REF!</v>
      </c>
      <c r="J79" s="278" t="e">
        <f>'2.CHI TIET'!#REF!</f>
        <v>#REF!</v>
      </c>
      <c r="K79" s="278" t="e">
        <f>'2.CHI TIET'!#REF!</f>
        <v>#REF!</v>
      </c>
      <c r="L79" s="278" t="e">
        <f>'2.CHI TIET'!#REF!</f>
        <v>#REF!</v>
      </c>
      <c r="M79" s="270"/>
      <c r="N79" s="250"/>
      <c r="O79" s="251"/>
      <c r="P79" s="251"/>
      <c r="Q79" s="251"/>
      <c r="R79" s="251"/>
    </row>
    <row r="80" spans="1:18" s="284" customFormat="1" ht="25.5" hidden="1" customHeight="1">
      <c r="A80" s="268"/>
      <c r="B80" s="275" t="s">
        <v>347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305" t="e">
        <f>'2.CHI TIET'!#REF!</f>
        <v>#REF!</v>
      </c>
      <c r="I80" s="271" t="e">
        <f>'2.CHI TIET'!#REF!</f>
        <v>#REF!</v>
      </c>
      <c r="J80" s="271" t="e">
        <f>'2.CHI TIET'!#REF!</f>
        <v>#REF!</v>
      </c>
      <c r="K80" s="271" t="e">
        <f>'2.CHI TIET'!#REF!</f>
        <v>#REF!</v>
      </c>
      <c r="L80" s="271" t="e">
        <f>'2.CHI TIET'!#REF!</f>
        <v>#REF!</v>
      </c>
      <c r="M80" s="270"/>
      <c r="N80" s="250"/>
      <c r="O80" s="251"/>
      <c r="P80" s="251"/>
      <c r="Q80" s="251"/>
      <c r="R80" s="251"/>
    </row>
    <row r="81" spans="1:18" s="284" customFormat="1" ht="25.5" hidden="1" customHeight="1">
      <c r="A81" s="268"/>
      <c r="B81" s="275" t="s">
        <v>344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305" t="e">
        <f>'2.CHI TIET'!#REF!</f>
        <v>#REF!</v>
      </c>
      <c r="I81" s="271" t="e">
        <f>'2.CHI TIET'!#REF!</f>
        <v>#REF!</v>
      </c>
      <c r="J81" s="271" t="e">
        <f>'2.CHI TIET'!#REF!</f>
        <v>#REF!</v>
      </c>
      <c r="K81" s="271" t="e">
        <f>'2.CHI TIET'!#REF!</f>
        <v>#REF!</v>
      </c>
      <c r="L81" s="271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hidden="1" customHeight="1">
      <c r="A82" s="268"/>
      <c r="B82" s="275" t="s">
        <v>433</v>
      </c>
      <c r="C82" s="271" t="e">
        <f>'2.CHI TIET'!#REF!</f>
        <v>#REF!</v>
      </c>
      <c r="D82" s="271" t="e">
        <f>'2.CHI TIET'!#REF!</f>
        <v>#REF!</v>
      </c>
      <c r="E82" s="271" t="e">
        <f>'2.CHI TIET'!#REF!</f>
        <v>#REF!</v>
      </c>
      <c r="F82" s="271" t="e">
        <f>'2.CHI TIET'!#REF!</f>
        <v>#REF!</v>
      </c>
      <c r="G82" s="271" t="e">
        <f>'2.CHI TIET'!#REF!</f>
        <v>#REF!</v>
      </c>
      <c r="H82" s="307" t="e">
        <f>'2.CHI TIET'!#REF!</f>
        <v>#REF!</v>
      </c>
      <c r="I82" s="278" t="e">
        <f>'2.CHI TIET'!#REF!</f>
        <v>#REF!</v>
      </c>
      <c r="J82" s="278" t="e">
        <f>'2.CHI TIET'!#REF!</f>
        <v>#REF!</v>
      </c>
      <c r="K82" s="278" t="e">
        <f>'2.CHI TIET'!#REF!</f>
        <v>#REF!</v>
      </c>
      <c r="L82" s="278" t="e">
        <f>'2.CHI TIET'!#REF!</f>
        <v>#REF!</v>
      </c>
      <c r="M82" s="270"/>
      <c r="N82" s="250"/>
      <c r="O82" s="251"/>
      <c r="P82" s="251"/>
      <c r="Q82" s="251"/>
      <c r="R82" s="251"/>
    </row>
    <row r="83" spans="1:18" s="284" customFormat="1" ht="25.5" hidden="1" customHeight="1">
      <c r="A83" s="268"/>
      <c r="B83" s="275" t="s">
        <v>373</v>
      </c>
      <c r="C83" s="271" t="e">
        <f>'2.CHI TIET'!AO65</f>
        <v>#REF!</v>
      </c>
      <c r="D83" s="271" t="e">
        <f>'2.CHI TIET'!AQ65</f>
        <v>#REF!</v>
      </c>
      <c r="E83" s="271" t="e">
        <f>'2.CHI TIET'!AR65</f>
        <v>#REF!</v>
      </c>
      <c r="F83" s="271" t="e">
        <f>'2.CHI TIET'!AS65</f>
        <v>#REF!</v>
      </c>
      <c r="G83" s="271" t="e">
        <f>'2.CHI TIET'!AT65</f>
        <v>#REF!</v>
      </c>
      <c r="H83" s="307" t="e">
        <f>'2.CHI TIET'!AU65</f>
        <v>#REF!</v>
      </c>
      <c r="I83" s="278" t="e">
        <f>'2.CHI TIET'!AV65</f>
        <v>#REF!</v>
      </c>
      <c r="J83" s="278" t="e">
        <f>'2.CHI TIET'!AW65</f>
        <v>#REF!</v>
      </c>
      <c r="K83" s="278" t="e">
        <f>'2.CHI TIET'!AX65</f>
        <v>#REF!</v>
      </c>
      <c r="L83" s="278" t="e">
        <f>'2.CHI TIET'!AY65</f>
        <v>#REF!</v>
      </c>
      <c r="M83" s="270"/>
      <c r="N83" s="250"/>
      <c r="O83" s="251"/>
      <c r="P83" s="251"/>
      <c r="Q83" s="251"/>
      <c r="R83" s="251"/>
    </row>
    <row r="84" spans="1:18" s="284" customFormat="1" ht="25.5" hidden="1" customHeight="1">
      <c r="A84" s="280"/>
      <c r="B84" s="275" t="s">
        <v>467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278" t="e">
        <f>'2.CHI TIET'!#REF!</f>
        <v>#REF!</v>
      </c>
      <c r="J84" s="278" t="e">
        <f>'2.CHI TIET'!#REF!</f>
        <v>#REF!</v>
      </c>
      <c r="K84" s="278" t="e">
        <f>'2.CHI TIET'!#REF!</f>
        <v>#REF!</v>
      </c>
      <c r="L84" s="278" t="e">
        <f>'2.CHI TIET'!#REF!</f>
        <v>#REF!</v>
      </c>
      <c r="M84" s="270" t="s">
        <v>470</v>
      </c>
      <c r="N84" s="283"/>
    </row>
    <row r="85" spans="1:18" s="284" customFormat="1" ht="25.5" hidden="1" customHeight="1">
      <c r="A85" s="268"/>
      <c r="B85" s="275" t="s">
        <v>355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307" t="e">
        <f>'2.CHI TIET'!#REF!</f>
        <v>#REF!</v>
      </c>
      <c r="I85" s="278" t="e">
        <f>'2.CHI TIET'!#REF!</f>
        <v>#REF!</v>
      </c>
      <c r="J85" s="278" t="e">
        <f>'2.CHI TIET'!#REF!</f>
        <v>#REF!</v>
      </c>
      <c r="K85" s="278" t="e">
        <f>'2.CHI TIET'!#REF!</f>
        <v>#REF!</v>
      </c>
      <c r="L85" s="278" t="e">
        <f>'2.CHI TIET'!#REF!</f>
        <v>#REF!</v>
      </c>
      <c r="M85" s="270"/>
      <c r="N85" s="250"/>
      <c r="O85" s="251"/>
      <c r="P85" s="251"/>
      <c r="Q85" s="251"/>
      <c r="R85" s="251"/>
    </row>
    <row r="86" spans="1:18" s="284" customFormat="1" ht="25.5" customHeight="1">
      <c r="A86" s="268">
        <v>17</v>
      </c>
      <c r="B86" s="378" t="s">
        <v>413</v>
      </c>
      <c r="C86" s="271" t="e">
        <f>'2.CHI TIET'!AO27</f>
        <v>#REF!</v>
      </c>
      <c r="D86" s="271" t="e">
        <f>'2.CHI TIET'!AQ27</f>
        <v>#REF!</v>
      </c>
      <c r="E86" s="271" t="e">
        <f>'2.CHI TIET'!AR27</f>
        <v>#REF!</v>
      </c>
      <c r="F86" s="271" t="e">
        <f>'2.CHI TIET'!AS27</f>
        <v>#REF!</v>
      </c>
      <c r="G86" s="271" t="e">
        <f>'2.CHI TIET'!AT27</f>
        <v>#REF!</v>
      </c>
      <c r="H86" s="305" t="e">
        <f>'2.CHI TIET'!AU27</f>
        <v>#REF!</v>
      </c>
      <c r="I86" s="271" t="e">
        <f>'2.CHI TIET'!AV27</f>
        <v>#REF!</v>
      </c>
      <c r="J86" s="271" t="e">
        <f>'2.CHI TIET'!AW27</f>
        <v>#REF!</v>
      </c>
      <c r="K86" s="271" t="e">
        <f>'2.CHI TIET'!AX27</f>
        <v>#REF!</v>
      </c>
      <c r="L86" s="271" t="e">
        <f>'2.CHI TIET'!AY27</f>
        <v>#REF!</v>
      </c>
      <c r="M86" s="270"/>
      <c r="N86" s="250">
        <v>7</v>
      </c>
      <c r="O86" s="251">
        <v>6</v>
      </c>
      <c r="P86" s="251"/>
      <c r="Q86" s="251"/>
      <c r="R86" s="251"/>
    </row>
    <row r="87" spans="1:18" s="284" customFormat="1" ht="25.5" hidden="1" customHeight="1">
      <c r="A87" s="268"/>
      <c r="B87" s="275" t="s">
        <v>434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305" t="e">
        <f>'2.CHI TIET'!#REF!</f>
        <v>#REF!</v>
      </c>
      <c r="I87" s="271" t="e">
        <f>'2.CHI TIET'!#REF!</f>
        <v>#REF!</v>
      </c>
      <c r="J87" s="271" t="e">
        <f>'2.CHI TIET'!#REF!</f>
        <v>#REF!</v>
      </c>
      <c r="K87" s="271" t="e">
        <f>'2.CHI TIET'!#REF!</f>
        <v>#REF!</v>
      </c>
      <c r="L87" s="271" t="e">
        <f>'2.CHI TIET'!#REF!</f>
        <v>#REF!</v>
      </c>
      <c r="M87" s="270"/>
      <c r="N87" s="250"/>
      <c r="O87" s="251"/>
      <c r="P87" s="251"/>
      <c r="Q87" s="251"/>
      <c r="R87" s="251"/>
    </row>
    <row r="88" spans="1:18" s="284" customFormat="1" ht="25.5" customHeight="1">
      <c r="A88" s="268">
        <v>18</v>
      </c>
      <c r="B88" s="378" t="s">
        <v>416</v>
      </c>
      <c r="C88" s="271" t="e">
        <f>'2.CHI TIET'!AO38</f>
        <v>#REF!</v>
      </c>
      <c r="D88" s="271" t="e">
        <f>'2.CHI TIET'!AQ38</f>
        <v>#REF!</v>
      </c>
      <c r="E88" s="271" t="e">
        <f>'2.CHI TIET'!AR38</f>
        <v>#REF!</v>
      </c>
      <c r="F88" s="271" t="e">
        <f>'2.CHI TIET'!AS38</f>
        <v>#REF!</v>
      </c>
      <c r="G88" s="271" t="e">
        <f>'2.CHI TIET'!AT38</f>
        <v>#REF!</v>
      </c>
      <c r="H88" s="305" t="e">
        <f>'2.CHI TIET'!AU38</f>
        <v>#REF!</v>
      </c>
      <c r="I88" s="271" t="e">
        <f>'2.CHI TIET'!AV38</f>
        <v>#REF!</v>
      </c>
      <c r="J88" s="271" t="e">
        <f>'2.CHI TIET'!AW38</f>
        <v>#REF!</v>
      </c>
      <c r="K88" s="271" t="e">
        <f>'2.CHI TIET'!AX38</f>
        <v>#REF!</v>
      </c>
      <c r="L88" s="271" t="e">
        <f>'2.CHI TIET'!AY38</f>
        <v>#REF!</v>
      </c>
      <c r="M88" s="270"/>
      <c r="N88" s="250">
        <v>18</v>
      </c>
      <c r="O88" s="251">
        <v>15</v>
      </c>
      <c r="P88" s="251"/>
      <c r="Q88" s="251"/>
      <c r="R88" s="251"/>
    </row>
    <row r="89" spans="1:18" s="284" customFormat="1" ht="25.5" hidden="1" customHeight="1">
      <c r="A89" s="280"/>
      <c r="B89" s="275" t="s">
        <v>450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305" t="e">
        <f>'2.CHI TIET'!#REF!</f>
        <v>#REF!</v>
      </c>
      <c r="I89" s="271" t="e">
        <f>'2.CHI TIET'!#REF!</f>
        <v>#REF!</v>
      </c>
      <c r="J89" s="271" t="e">
        <f>'2.CHI TIET'!#REF!</f>
        <v>#REF!</v>
      </c>
      <c r="K89" s="271" t="e">
        <f>'2.CHI TIET'!#REF!</f>
        <v>#REF!</v>
      </c>
      <c r="L89" s="271" t="e">
        <f>'2.CHI TIET'!#REF!</f>
        <v>#REF!</v>
      </c>
      <c r="M89" s="270" t="s">
        <v>470</v>
      </c>
      <c r="N89" s="283"/>
    </row>
    <row r="90" spans="1:18" ht="25.5" hidden="1" customHeight="1">
      <c r="A90" s="268"/>
      <c r="B90" s="275" t="s">
        <v>354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271" t="e">
        <f>'2.CHI TIET'!#REF!</f>
        <v>#REF!</v>
      </c>
      <c r="K90" s="271" t="e">
        <f>'2.CHI TIET'!#REF!</f>
        <v>#REF!</v>
      </c>
      <c r="L90" s="271" t="e">
        <f>'2.CHI TIET'!#REF!</f>
        <v>#REF!</v>
      </c>
      <c r="M90" s="270"/>
      <c r="N90" s="250"/>
    </row>
    <row r="91" spans="1:18" ht="25.5" hidden="1" customHeight="1">
      <c r="A91" s="268"/>
      <c r="B91" s="276" t="s">
        <v>457</v>
      </c>
      <c r="C91" s="271" t="e">
        <f>'2.CHI TIET'!AO66</f>
        <v>#REF!</v>
      </c>
      <c r="D91" s="271" t="e">
        <f>'2.CHI TIET'!AQ66</f>
        <v>#REF!</v>
      </c>
      <c r="E91" s="271" t="e">
        <f>'2.CHI TIET'!AR66</f>
        <v>#REF!</v>
      </c>
      <c r="F91" s="271" t="e">
        <f>'2.CHI TIET'!AS66</f>
        <v>#REF!</v>
      </c>
      <c r="G91" s="271" t="e">
        <f>'2.CHI TIET'!AT66</f>
        <v>#REF!</v>
      </c>
      <c r="H91" s="305" t="e">
        <f>'2.CHI TIET'!AU66</f>
        <v>#REF!</v>
      </c>
      <c r="I91" s="271" t="e">
        <f>'2.CHI TIET'!AV66</f>
        <v>#REF!</v>
      </c>
      <c r="J91" s="271" t="e">
        <f>'2.CHI TIET'!AW66</f>
        <v>#REF!</v>
      </c>
      <c r="K91" s="271" t="e">
        <f>'2.CHI TIET'!AX66</f>
        <v>#REF!</v>
      </c>
      <c r="L91" s="271" t="e">
        <f>'2.CHI TIET'!AY66</f>
        <v>#REF!</v>
      </c>
      <c r="M91" s="270"/>
      <c r="N91" s="250"/>
    </row>
    <row r="92" spans="1:18" ht="25.5" hidden="1" customHeight="1">
      <c r="A92" s="268"/>
      <c r="B92" s="275" t="s">
        <v>443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271" t="e">
        <f>'2.CHI TIET'!#REF!</f>
        <v>#REF!</v>
      </c>
      <c r="K92" s="271" t="e">
        <f>'2.CHI TIET'!#REF!</f>
        <v>#REF!</v>
      </c>
      <c r="L92" s="271" t="e">
        <f>'2.CHI TIET'!#REF!</f>
        <v>#REF!</v>
      </c>
      <c r="M92" s="270" t="s">
        <v>470</v>
      </c>
      <c r="N92" s="250"/>
    </row>
    <row r="93" spans="1:18" ht="25.5" hidden="1" customHeight="1">
      <c r="A93" s="268"/>
      <c r="B93" s="275" t="s">
        <v>442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305" t="e">
        <f>'2.CHI TIET'!#REF!</f>
        <v>#REF!</v>
      </c>
      <c r="I93" s="271" t="e">
        <f>'2.CHI TIET'!#REF!</f>
        <v>#REF!</v>
      </c>
      <c r="J93" s="271" t="e">
        <f>'2.CHI TIET'!#REF!</f>
        <v>#REF!</v>
      </c>
      <c r="K93" s="271" t="e">
        <f>'2.CHI TIET'!#REF!</f>
        <v>#REF!</v>
      </c>
      <c r="L93" s="271" t="e">
        <f>'2.CHI TIET'!#REF!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271"/>
      <c r="L94" s="271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78</v>
      </c>
      <c r="O106" s="287">
        <f>O7+O11+O16+O20+O26+O31+O33+O39+O44+O48+O52+O56+O60+O64+O69+O90+O99+O104</f>
        <v>99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6"/>
      <c r="N110" s="250"/>
    </row>
  </sheetData>
  <mergeCells count="2">
    <mergeCell ref="L2:M2"/>
    <mergeCell ref="B4:L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S19" sqref="S19"/>
    </sheetView>
  </sheetViews>
  <sheetFormatPr defaultColWidth="17.28515625" defaultRowHeight="15" customHeight="1"/>
  <cols>
    <col min="1" max="1" width="4.28515625" style="297" hidden="1" customWidth="1"/>
    <col min="2" max="2" width="46.7109375" style="298" customWidth="1"/>
    <col min="3" max="3" width="18.28515625" style="245" customWidth="1"/>
    <col min="4" max="4" width="10.85546875" style="245" hidden="1" customWidth="1"/>
    <col min="5" max="5" width="9.85546875" style="246" hidden="1" customWidth="1"/>
    <col min="6" max="6" width="8.7109375" style="246" hidden="1" customWidth="1"/>
    <col min="7" max="7" width="10.85546875" style="246" hidden="1" customWidth="1"/>
    <col min="8" max="8" width="23" style="245" customWidth="1"/>
    <col min="9" max="9" width="10.28515625" style="245" hidden="1" customWidth="1"/>
    <col min="10" max="10" width="10.85546875" style="246" hidden="1" customWidth="1"/>
    <col min="11" max="11" width="8.7109375" style="246" hidden="1" customWidth="1"/>
    <col min="12" max="12" width="10.28515625" style="246" hidden="1" customWidth="1"/>
    <col min="13" max="13" width="12" style="299" hidden="1" customWidth="1"/>
    <col min="14" max="14" width="17.28515625" style="251" hidden="1" customWidth="1"/>
    <col min="15" max="15" width="7.140625" style="25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5" ht="15.75" customHeight="1">
      <c r="A1" s="243" t="s">
        <v>0</v>
      </c>
      <c r="B1" s="243" t="s">
        <v>0</v>
      </c>
      <c r="C1" s="244"/>
      <c r="F1" s="247"/>
      <c r="G1" s="247"/>
      <c r="H1" s="248" t="s">
        <v>399</v>
      </c>
      <c r="I1" s="248"/>
      <c r="K1" s="247"/>
      <c r="L1" s="247"/>
      <c r="M1" s="249"/>
      <c r="N1" s="250"/>
    </row>
    <row r="2" spans="1:15" ht="15.75" customHeight="1">
      <c r="A2" s="332" t="s">
        <v>394</v>
      </c>
      <c r="B2" s="332" t="s">
        <v>394</v>
      </c>
      <c r="C2" s="244"/>
      <c r="F2" s="247"/>
      <c r="G2" s="247"/>
      <c r="H2" s="424" t="s">
        <v>491</v>
      </c>
      <c r="I2" s="424"/>
      <c r="K2" s="247"/>
      <c r="L2" s="247"/>
      <c r="M2" s="249"/>
      <c r="N2" s="250"/>
    </row>
    <row r="3" spans="1:15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15" s="250" customFormat="1" ht="36" customHeight="1">
      <c r="A4" s="411" t="s">
        <v>489</v>
      </c>
      <c r="B4" s="515" t="s">
        <v>490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</row>
    <row r="5" spans="1:15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15" s="246" customFormat="1" ht="28.5" customHeight="1">
      <c r="A6" s="399"/>
      <c r="B6" s="407" t="s">
        <v>473</v>
      </c>
      <c r="C6" s="401" t="s">
        <v>481</v>
      </c>
      <c r="D6" s="401" t="s">
        <v>402</v>
      </c>
      <c r="E6" s="401" t="s">
        <v>481</v>
      </c>
      <c r="F6" s="401" t="s">
        <v>402</v>
      </c>
      <c r="G6" s="401" t="s">
        <v>481</v>
      </c>
      <c r="H6" s="401" t="s">
        <v>402</v>
      </c>
      <c r="I6" s="335" t="s">
        <v>430</v>
      </c>
      <c r="J6" s="336" t="s">
        <v>405</v>
      </c>
      <c r="K6" s="337" t="s">
        <v>406</v>
      </c>
      <c r="L6" s="336" t="s">
        <v>407</v>
      </c>
      <c r="M6" s="400"/>
      <c r="N6" s="247"/>
    </row>
    <row r="7" spans="1:15" ht="25.5" customHeight="1">
      <c r="A7" s="264">
        <v>1</v>
      </c>
      <c r="B7" s="373" t="s">
        <v>334</v>
      </c>
      <c r="C7" s="300" t="e">
        <f>'2.CHI TIET'!AO15</f>
        <v>#REF!</v>
      </c>
      <c r="D7" s="300" t="e">
        <f>'2.CHI TIET'!AQ15</f>
        <v>#REF!</v>
      </c>
      <c r="E7" s="300" t="e">
        <f>'2.CHI TIET'!AR15</f>
        <v>#REF!</v>
      </c>
      <c r="F7" s="300" t="e">
        <f>'2.CHI TIET'!AS15</f>
        <v>#REF!</v>
      </c>
      <c r="G7" s="300" t="e">
        <f>'2.CHI TIET'!AT15</f>
        <v>#REF!</v>
      </c>
      <c r="H7" s="421" t="e">
        <f>'2.CHI TIET'!AU15</f>
        <v>#REF!</v>
      </c>
      <c r="I7" s="415" t="e">
        <f>'2.CHI TIET'!AV15</f>
        <v>#REF!</v>
      </c>
      <c r="J7" s="300" t="e">
        <f>'2.CHI TIET'!AW15</f>
        <v>#REF!</v>
      </c>
      <c r="K7" s="300" t="e">
        <f>'2.CHI TIET'!AX15</f>
        <v>#REF!</v>
      </c>
      <c r="L7" s="300" t="e">
        <f>'2.CHI TIET'!AY15</f>
        <v>#REF!</v>
      </c>
      <c r="M7" s="376"/>
      <c r="N7" s="250"/>
    </row>
    <row r="8" spans="1:15" ht="26.25" customHeight="1">
      <c r="A8" s="268">
        <v>2</v>
      </c>
      <c r="B8" s="269" t="s">
        <v>431</v>
      </c>
      <c r="C8" s="300" t="e">
        <f>'2.CHI TIET'!AO12</f>
        <v>#REF!</v>
      </c>
      <c r="D8" s="300" t="e">
        <f>'2.CHI TIET'!AQ12</f>
        <v>#REF!</v>
      </c>
      <c r="E8" s="300" t="e">
        <f>'2.CHI TIET'!AR12</f>
        <v>#REF!</v>
      </c>
      <c r="F8" s="300" t="e">
        <f>'2.CHI TIET'!AS12</f>
        <v>#REF!</v>
      </c>
      <c r="G8" s="300" t="e">
        <f>'2.CHI TIET'!AT12</f>
        <v>#REF!</v>
      </c>
      <c r="H8" s="416" t="e">
        <f>'2.CHI TIET'!AU12</f>
        <v>#REF!</v>
      </c>
      <c r="I8" s="415" t="e">
        <f>'2.CHI TIET'!AV12</f>
        <v>#REF!</v>
      </c>
      <c r="J8" s="300" t="e">
        <f>'2.CHI TIET'!AW12</f>
        <v>#REF!</v>
      </c>
      <c r="K8" s="300" t="e">
        <f>'2.CHI TIET'!AX12</f>
        <v>#REF!</v>
      </c>
      <c r="L8" s="300" t="e">
        <f>'2.CHI TIET'!AY12</f>
        <v>#REF!</v>
      </c>
      <c r="M8" s="270"/>
      <c r="N8" s="250"/>
    </row>
    <row r="9" spans="1:15" ht="25.5" hidden="1" customHeight="1">
      <c r="A9" s="268"/>
      <c r="B9" s="377" t="s">
        <v>408</v>
      </c>
      <c r="C9" s="271" t="e">
        <f>'2.CHI TIET'!AO8</f>
        <v>#REF!</v>
      </c>
      <c r="D9" s="271" t="e">
        <f>'2.CHI TIET'!AQ8</f>
        <v>#REF!</v>
      </c>
      <c r="E9" s="271" t="e">
        <f>'2.CHI TIET'!AR8</f>
        <v>#REF!</v>
      </c>
      <c r="F9" s="271" t="e">
        <f>'2.CHI TIET'!AS8</f>
        <v>#REF!</v>
      </c>
      <c r="G9" s="271" t="e">
        <f>'2.CHI TIET'!AT8</f>
        <v>#REF!</v>
      </c>
      <c r="H9" s="417" t="e">
        <f>'2.CHI TIET'!AU8</f>
        <v>#REF!</v>
      </c>
      <c r="I9" s="408" t="e">
        <f>'2.CHI TIET'!AV8</f>
        <v>#REF!</v>
      </c>
      <c r="J9" s="271" t="e">
        <f>'2.CHI TIET'!AW8</f>
        <v>#REF!</v>
      </c>
      <c r="K9" s="271" t="e">
        <f>'2.CHI TIET'!AX8</f>
        <v>#REF!</v>
      </c>
      <c r="L9" s="271" t="e">
        <f>'2.CHI TIET'!AY8</f>
        <v>#REF!</v>
      </c>
      <c r="M9" s="270"/>
      <c r="N9" s="250">
        <v>19</v>
      </c>
      <c r="O9" s="251">
        <v>19</v>
      </c>
    </row>
    <row r="10" spans="1:15" ht="25.5" customHeight="1">
      <c r="A10" s="268">
        <v>4</v>
      </c>
      <c r="B10" s="269" t="s">
        <v>332</v>
      </c>
      <c r="C10" s="271" t="e">
        <f>'2.CHI TIET'!AO9</f>
        <v>#REF!</v>
      </c>
      <c r="D10" s="271" t="e">
        <f>'2.CHI TIET'!AQ9</f>
        <v>#REF!</v>
      </c>
      <c r="E10" s="271" t="e">
        <f>'2.CHI TIET'!AR9</f>
        <v>#REF!</v>
      </c>
      <c r="F10" s="271" t="e">
        <f>'2.CHI TIET'!AS9</f>
        <v>#REF!</v>
      </c>
      <c r="G10" s="271" t="e">
        <f>'2.CHI TIET'!AT9</f>
        <v>#REF!</v>
      </c>
      <c r="H10" s="417" t="e">
        <f>'2.CHI TIET'!AU9</f>
        <v>#REF!</v>
      </c>
      <c r="I10" s="408" t="e">
        <f>'2.CHI TIET'!AV9</f>
        <v>#REF!</v>
      </c>
      <c r="J10" s="271" t="e">
        <f>'2.CHI TIET'!AW9</f>
        <v>#REF!</v>
      </c>
      <c r="K10" s="271" t="e">
        <f>'2.CHI TIET'!AX9</f>
        <v>#REF!</v>
      </c>
      <c r="L10" s="271" t="e">
        <f>'2.CHI TIET'!AY9</f>
        <v>#REF!</v>
      </c>
      <c r="M10" s="270"/>
      <c r="N10" s="250"/>
    </row>
    <row r="11" spans="1:15" ht="25.5" customHeight="1">
      <c r="A11" s="268">
        <v>5</v>
      </c>
      <c r="B11" s="276" t="s">
        <v>374</v>
      </c>
      <c r="C11" s="271" t="e">
        <f>'2.CHI TIET'!AO70</f>
        <v>#REF!</v>
      </c>
      <c r="D11" s="271" t="e">
        <f>'2.CHI TIET'!AQ70</f>
        <v>#REF!</v>
      </c>
      <c r="E11" s="271" t="e">
        <f>'2.CHI TIET'!AR70</f>
        <v>#REF!</v>
      </c>
      <c r="F11" s="271" t="e">
        <f>'2.CHI TIET'!AS70</f>
        <v>#REF!</v>
      </c>
      <c r="G11" s="271" t="e">
        <f>'2.CHI TIET'!AT70</f>
        <v>#REF!</v>
      </c>
      <c r="H11" s="417" t="e">
        <f>'2.CHI TIET'!AU70</f>
        <v>#REF!</v>
      </c>
      <c r="I11" s="408" t="e">
        <f>'2.CHI TIET'!AV70</f>
        <v>#REF!</v>
      </c>
      <c r="J11" s="271" t="e">
        <f>'2.CHI TIET'!AW70</f>
        <v>#REF!</v>
      </c>
      <c r="K11" s="271" t="e">
        <f>'2.CHI TIET'!AX70</f>
        <v>#REF!</v>
      </c>
      <c r="L11" s="271" t="e">
        <f>'2.CHI TIET'!AY70</f>
        <v>#REF!</v>
      </c>
      <c r="M11" s="270"/>
      <c r="N11" s="250"/>
    </row>
    <row r="12" spans="1:15" ht="25.5" customHeight="1">
      <c r="A12" s="268">
        <v>3</v>
      </c>
      <c r="B12" s="275" t="s">
        <v>360</v>
      </c>
      <c r="C12" s="271" t="e">
        <f>'2.CHI TIET'!#REF!</f>
        <v>#REF!</v>
      </c>
      <c r="D12" s="271" t="e">
        <f>'2.CHI TIET'!#REF!</f>
        <v>#REF!</v>
      </c>
      <c r="E12" s="271" t="e">
        <f>'2.CHI TIET'!#REF!</f>
        <v>#REF!</v>
      </c>
      <c r="F12" s="271" t="e">
        <f>'2.CHI TIET'!#REF!</f>
        <v>#REF!</v>
      </c>
      <c r="G12" s="271" t="e">
        <f>'2.CHI TIET'!#REF!</f>
        <v>#REF!</v>
      </c>
      <c r="H12" s="417" t="e">
        <f>'2.CHI TIET'!#REF!</f>
        <v>#REF!</v>
      </c>
      <c r="I12" s="408" t="e">
        <f>'2.CHI TIET'!#REF!</f>
        <v>#REF!</v>
      </c>
      <c r="J12" s="271" t="e">
        <f>'2.CHI TIET'!#REF!</f>
        <v>#REF!</v>
      </c>
      <c r="K12" s="271" t="e">
        <f>'2.CHI TIET'!#REF!</f>
        <v>#REF!</v>
      </c>
      <c r="L12" s="271" t="e">
        <f>'2.CHI TIET'!#REF!</f>
        <v>#REF!</v>
      </c>
      <c r="M12" s="270"/>
      <c r="N12" s="250"/>
    </row>
    <row r="13" spans="1:15" ht="25.5" customHeight="1">
      <c r="A13" s="268">
        <v>6</v>
      </c>
      <c r="B13" s="275" t="s">
        <v>384</v>
      </c>
      <c r="C13" s="271" t="e">
        <f>'2.CHI TIET'!#REF!</f>
        <v>#REF!</v>
      </c>
      <c r="D13" s="271" t="e">
        <f>'2.CHI TIET'!#REF!</f>
        <v>#REF!</v>
      </c>
      <c r="E13" s="271" t="e">
        <f>'2.CHI TIET'!#REF!</f>
        <v>#REF!</v>
      </c>
      <c r="F13" s="271" t="e">
        <f>'2.CHI TIET'!#REF!</f>
        <v>#REF!</v>
      </c>
      <c r="G13" s="271" t="e">
        <f>'2.CHI TIET'!#REF!</f>
        <v>#REF!</v>
      </c>
      <c r="H13" s="417" t="e">
        <f>'2.CHI TIET'!#REF!</f>
        <v>#REF!</v>
      </c>
      <c r="I13" s="408" t="e">
        <f>'2.CHI TIET'!#REF!</f>
        <v>#REF!</v>
      </c>
      <c r="J13" s="271" t="e">
        <f>'2.CHI TIET'!#REF!</f>
        <v>#REF!</v>
      </c>
      <c r="K13" s="271" t="e">
        <f>'2.CHI TIET'!#REF!</f>
        <v>#REF!</v>
      </c>
      <c r="L13" s="271" t="e">
        <f>'2.CHI TIET'!#REF!</f>
        <v>#REF!</v>
      </c>
      <c r="M13" s="270"/>
      <c r="N13" s="250"/>
    </row>
    <row r="14" spans="1:15" ht="25.5" hidden="1" customHeight="1">
      <c r="A14" s="268">
        <v>2</v>
      </c>
      <c r="B14" s="378" t="s">
        <v>419</v>
      </c>
      <c r="C14" s="271" t="e">
        <f>'2.CHI TIET'!AO40</f>
        <v>#REF!</v>
      </c>
      <c r="D14" s="271" t="e">
        <f>'2.CHI TIET'!AQ40</f>
        <v>#REF!</v>
      </c>
      <c r="E14" s="271" t="e">
        <f>'2.CHI TIET'!AR40</f>
        <v>#REF!</v>
      </c>
      <c r="F14" s="271" t="e">
        <f>'2.CHI TIET'!AS40</f>
        <v>#REF!</v>
      </c>
      <c r="G14" s="271" t="e">
        <f>'2.CHI TIET'!AT40</f>
        <v>#REF!</v>
      </c>
      <c r="H14" s="417" t="e">
        <f>'2.CHI TIET'!AU40</f>
        <v>#REF!</v>
      </c>
      <c r="I14" s="408" t="e">
        <f>'2.CHI TIET'!AV40</f>
        <v>#REF!</v>
      </c>
      <c r="J14" s="271" t="e">
        <f>'2.CHI TIET'!AW40</f>
        <v>#REF!</v>
      </c>
      <c r="K14" s="271" t="e">
        <f>'2.CHI TIET'!AX40</f>
        <v>#REF!</v>
      </c>
      <c r="L14" s="271" t="e">
        <f>'2.CHI TIET'!AY40</f>
        <v>#REF!</v>
      </c>
      <c r="M14" s="270"/>
      <c r="N14" s="250">
        <v>9</v>
      </c>
      <c r="O14" s="251">
        <v>10</v>
      </c>
    </row>
    <row r="15" spans="1:15" ht="25.5" customHeight="1">
      <c r="A15" s="268">
        <v>9</v>
      </c>
      <c r="B15" s="275" t="s">
        <v>363</v>
      </c>
      <c r="C15" s="271" t="e">
        <f>'2.CHI TIET'!AO42</f>
        <v>#REF!</v>
      </c>
      <c r="D15" s="271" t="e">
        <f>'2.CHI TIET'!AQ42</f>
        <v>#REF!</v>
      </c>
      <c r="E15" s="271" t="e">
        <f>'2.CHI TIET'!AR42</f>
        <v>#REF!</v>
      </c>
      <c r="F15" s="271" t="e">
        <f>'2.CHI TIET'!AS42</f>
        <v>#REF!</v>
      </c>
      <c r="G15" s="271" t="e">
        <f>'2.CHI TIET'!AT42</f>
        <v>#REF!</v>
      </c>
      <c r="H15" s="417" t="e">
        <f>'2.CHI TIET'!AU42</f>
        <v>#REF!</v>
      </c>
      <c r="I15" s="408" t="e">
        <f>'2.CHI TIET'!AV42</f>
        <v>#REF!</v>
      </c>
      <c r="J15" s="271" t="e">
        <f>'2.CHI TIET'!AW42</f>
        <v>#REF!</v>
      </c>
      <c r="K15" s="271" t="e">
        <f>'2.CHI TIET'!AX42</f>
        <v>#REF!</v>
      </c>
      <c r="L15" s="271" t="e">
        <f>'2.CHI TIET'!AY42</f>
        <v>#REF!</v>
      </c>
      <c r="M15" s="270"/>
      <c r="N15" s="250"/>
    </row>
    <row r="16" spans="1:15" ht="25.5" customHeight="1">
      <c r="A16" s="268">
        <v>7</v>
      </c>
      <c r="B16" s="275" t="s">
        <v>435</v>
      </c>
      <c r="C16" s="271" t="e">
        <f>'2.CHI TIET'!AO29</f>
        <v>#REF!</v>
      </c>
      <c r="D16" s="271" t="e">
        <f>'2.CHI TIET'!AQ29</f>
        <v>#REF!</v>
      </c>
      <c r="E16" s="271" t="e">
        <f>'2.CHI TIET'!AR29</f>
        <v>#REF!</v>
      </c>
      <c r="F16" s="271" t="e">
        <f>'2.CHI TIET'!AS29</f>
        <v>#REF!</v>
      </c>
      <c r="G16" s="271" t="e">
        <f>'2.CHI TIET'!AT29</f>
        <v>#REF!</v>
      </c>
      <c r="H16" s="417" t="e">
        <f>'2.CHI TIET'!AU29</f>
        <v>#REF!</v>
      </c>
      <c r="I16" s="408" t="e">
        <f>'2.CHI TIET'!AV29</f>
        <v>#REF!</v>
      </c>
      <c r="J16" s="271" t="e">
        <f>'2.CHI TIET'!AW29</f>
        <v>#REF!</v>
      </c>
      <c r="K16" s="271" t="e">
        <f>'2.CHI TIET'!AX29</f>
        <v>#REF!</v>
      </c>
      <c r="L16" s="271" t="e">
        <f>'2.CHI TIET'!AY29</f>
        <v>#REF!</v>
      </c>
      <c r="M16" s="270"/>
      <c r="N16" s="250"/>
    </row>
    <row r="17" spans="1:15" ht="25.5" customHeight="1">
      <c r="A17" s="268">
        <v>8</v>
      </c>
      <c r="B17" s="275" t="s">
        <v>362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417" t="e">
        <f>'2.CHI TIET'!#REF!</f>
        <v>#REF!</v>
      </c>
      <c r="I17" s="408" t="e">
        <f>'2.CHI TIET'!#REF!</f>
        <v>#REF!</v>
      </c>
      <c r="J17" s="271" t="e">
        <f>'2.CHI TIET'!#REF!</f>
        <v>#REF!</v>
      </c>
      <c r="K17" s="271" t="e">
        <f>'2.CHI TIET'!#REF!</f>
        <v>#REF!</v>
      </c>
      <c r="L17" s="271" t="e">
        <f>'2.CHI TIET'!#REF!</f>
        <v>#REF!</v>
      </c>
      <c r="M17" s="270"/>
      <c r="N17" s="250"/>
    </row>
    <row r="18" spans="1:15" ht="25.5" customHeight="1">
      <c r="A18" s="268">
        <v>11</v>
      </c>
      <c r="B18" s="275" t="s">
        <v>432</v>
      </c>
      <c r="C18" s="271" t="e">
        <f>'2.CHI TIET'!#REF!</f>
        <v>#REF!</v>
      </c>
      <c r="D18" s="271" t="e">
        <f>'2.CHI TIET'!#REF!</f>
        <v>#REF!</v>
      </c>
      <c r="E18" s="271" t="e">
        <f>'2.CHI TIET'!#REF!</f>
        <v>#REF!</v>
      </c>
      <c r="F18" s="271" t="e">
        <f>'2.CHI TIET'!#REF!</f>
        <v>#REF!</v>
      </c>
      <c r="G18" s="271" t="e">
        <f>'2.CHI TIET'!#REF!</f>
        <v>#REF!</v>
      </c>
      <c r="H18" s="417" t="e">
        <f>'2.CHI TIET'!#REF!</f>
        <v>#REF!</v>
      </c>
      <c r="I18" s="408" t="e">
        <f>'2.CHI TIET'!#REF!</f>
        <v>#REF!</v>
      </c>
      <c r="J18" s="271" t="e">
        <f>'2.CHI TIET'!#REF!</f>
        <v>#REF!</v>
      </c>
      <c r="K18" s="271" t="e">
        <f>'2.CHI TIET'!#REF!</f>
        <v>#REF!</v>
      </c>
      <c r="L18" s="271" t="e">
        <f>'2.CHI TIET'!#REF!</f>
        <v>#REF!</v>
      </c>
      <c r="M18" s="270"/>
      <c r="N18" s="250"/>
    </row>
    <row r="19" spans="1:15" ht="25.5" customHeight="1">
      <c r="A19" s="268">
        <v>10</v>
      </c>
      <c r="B19" s="275" t="s">
        <v>357</v>
      </c>
      <c r="C19" s="271" t="e">
        <f>'2.CHI TIET'!#REF!</f>
        <v>#REF!</v>
      </c>
      <c r="D19" s="271" t="e">
        <f>'2.CHI TIET'!#REF!</f>
        <v>#REF!</v>
      </c>
      <c r="E19" s="271" t="e">
        <f>'2.CHI TIET'!#REF!</f>
        <v>#REF!</v>
      </c>
      <c r="F19" s="271" t="e">
        <f>'2.CHI TIET'!#REF!</f>
        <v>#REF!</v>
      </c>
      <c r="G19" s="271" t="e">
        <f>'2.CHI TIET'!#REF!</f>
        <v>#REF!</v>
      </c>
      <c r="H19" s="417" t="e">
        <f>'2.CHI TIET'!#REF!</f>
        <v>#REF!</v>
      </c>
      <c r="I19" s="408" t="e">
        <f>'2.CHI TIET'!#REF!</f>
        <v>#REF!</v>
      </c>
      <c r="J19" s="271" t="e">
        <f>'2.CHI TIET'!#REF!</f>
        <v>#REF!</v>
      </c>
      <c r="K19" s="271" t="e">
        <f>'2.CHI TIET'!#REF!</f>
        <v>#REF!</v>
      </c>
      <c r="L19" s="271" t="e">
        <f>'2.CHI TIET'!#REF!</f>
        <v>#REF!</v>
      </c>
      <c r="M19" s="270"/>
      <c r="N19" s="250"/>
    </row>
    <row r="20" spans="1:15" ht="25.5" customHeight="1">
      <c r="A20" s="268">
        <v>12</v>
      </c>
      <c r="B20" s="275" t="s">
        <v>361</v>
      </c>
      <c r="C20" s="271" t="e">
        <f>'2.CHI TIET'!#REF!</f>
        <v>#REF!</v>
      </c>
      <c r="D20" s="271" t="e">
        <f>'2.CHI TIET'!#REF!</f>
        <v>#REF!</v>
      </c>
      <c r="E20" s="271" t="e">
        <f>'2.CHI TIET'!#REF!</f>
        <v>#REF!</v>
      </c>
      <c r="F20" s="271" t="e">
        <f>'2.CHI TIET'!#REF!</f>
        <v>#REF!</v>
      </c>
      <c r="G20" s="271" t="e">
        <f>'2.CHI TIET'!#REF!</f>
        <v>#REF!</v>
      </c>
      <c r="H20" s="417" t="e">
        <f>'2.CHI TIET'!#REF!</f>
        <v>#REF!</v>
      </c>
      <c r="I20" s="408" t="e">
        <f>'2.CHI TIET'!#REF!</f>
        <v>#REF!</v>
      </c>
      <c r="J20" s="271" t="e">
        <f>'2.CHI TIET'!#REF!</f>
        <v>#REF!</v>
      </c>
      <c r="K20" s="271" t="e">
        <f>'2.CHI TIET'!#REF!</f>
        <v>#REF!</v>
      </c>
      <c r="L20" s="271" t="e">
        <f>'2.CHI TIET'!#REF!</f>
        <v>#REF!</v>
      </c>
      <c r="M20" s="270"/>
      <c r="N20" s="250"/>
    </row>
    <row r="21" spans="1:15" ht="25.5" hidden="1" customHeight="1">
      <c r="A21" s="268">
        <v>3</v>
      </c>
      <c r="B21" s="378" t="s">
        <v>409</v>
      </c>
      <c r="C21" s="271" t="e">
        <f>'2.CHI TIET'!AO17</f>
        <v>#REF!</v>
      </c>
      <c r="D21" s="271" t="e">
        <f>'2.CHI TIET'!AQ17</f>
        <v>#REF!</v>
      </c>
      <c r="E21" s="271" t="e">
        <f>'2.CHI TIET'!AR17</f>
        <v>#REF!</v>
      </c>
      <c r="F21" s="271" t="e">
        <f>'2.CHI TIET'!AS17</f>
        <v>#REF!</v>
      </c>
      <c r="G21" s="271" t="e">
        <f>'2.CHI TIET'!AT17</f>
        <v>#REF!</v>
      </c>
      <c r="H21" s="417" t="e">
        <f>'2.CHI TIET'!AU17</f>
        <v>#REF!</v>
      </c>
      <c r="I21" s="408" t="e">
        <f>'2.CHI TIET'!AV17</f>
        <v>#REF!</v>
      </c>
      <c r="J21" s="271" t="e">
        <f>'2.CHI TIET'!AW17</f>
        <v>#REF!</v>
      </c>
      <c r="K21" s="271" t="e">
        <f>'2.CHI TIET'!AX17</f>
        <v>#REF!</v>
      </c>
      <c r="L21" s="271" t="e">
        <f>'2.CHI TIET'!AY17</f>
        <v>#REF!</v>
      </c>
      <c r="M21" s="270"/>
      <c r="N21" s="250">
        <v>29</v>
      </c>
      <c r="O21" s="251">
        <v>27</v>
      </c>
    </row>
    <row r="22" spans="1:15" ht="25.5" customHeight="1">
      <c r="A22" s="268">
        <v>13</v>
      </c>
      <c r="B22" s="275" t="s">
        <v>379</v>
      </c>
      <c r="C22" s="271" t="e">
        <f>'2.CHI TIET'!AO78</f>
        <v>#REF!</v>
      </c>
      <c r="D22" s="271" t="e">
        <f>'2.CHI TIET'!AQ78</f>
        <v>#REF!</v>
      </c>
      <c r="E22" s="271" t="e">
        <f>'2.CHI TIET'!AR78</f>
        <v>#REF!</v>
      </c>
      <c r="F22" s="271" t="e">
        <f>'2.CHI TIET'!AS78</f>
        <v>#REF!</v>
      </c>
      <c r="G22" s="271" t="e">
        <f>'2.CHI TIET'!AT78</f>
        <v>#REF!</v>
      </c>
      <c r="H22" s="417" t="e">
        <f>'2.CHI TIET'!AU78</f>
        <v>#REF!</v>
      </c>
      <c r="I22" s="408" t="e">
        <f>'2.CHI TIET'!AV78</f>
        <v>#REF!</v>
      </c>
      <c r="J22" s="271" t="e">
        <f>'2.CHI TIET'!AW78</f>
        <v>#REF!</v>
      </c>
      <c r="K22" s="271" t="e">
        <f>'2.CHI TIET'!AX78</f>
        <v>#REF!</v>
      </c>
      <c r="L22" s="271" t="e">
        <f>'2.CHI TIET'!AY78</f>
        <v>#REF!</v>
      </c>
      <c r="M22" s="270"/>
      <c r="N22" s="250"/>
    </row>
    <row r="23" spans="1:15" ht="25.5" customHeight="1">
      <c r="A23" s="268">
        <v>14</v>
      </c>
      <c r="B23" s="275" t="s">
        <v>336</v>
      </c>
      <c r="C23" s="271" t="e">
        <f>'2.CHI TIET'!#REF!</f>
        <v>#REF!</v>
      </c>
      <c r="D23" s="271" t="e">
        <f>'2.CHI TIET'!#REF!</f>
        <v>#REF!</v>
      </c>
      <c r="E23" s="271" t="e">
        <f>'2.CHI TIET'!#REF!</f>
        <v>#REF!</v>
      </c>
      <c r="F23" s="271" t="e">
        <f>'2.CHI TIET'!#REF!</f>
        <v>#REF!</v>
      </c>
      <c r="G23" s="271" t="e">
        <f>'2.CHI TIET'!#REF!</f>
        <v>#REF!</v>
      </c>
      <c r="H23" s="417" t="e">
        <f>'2.CHI TIET'!#REF!</f>
        <v>#REF!</v>
      </c>
      <c r="I23" s="408" t="e">
        <f>'2.CHI TIET'!#REF!</f>
        <v>#REF!</v>
      </c>
      <c r="J23" s="271" t="e">
        <f>'2.CHI TIET'!#REF!</f>
        <v>#REF!</v>
      </c>
      <c r="K23" s="271" t="e">
        <f>'2.CHI TIET'!#REF!</f>
        <v>#REF!</v>
      </c>
      <c r="L23" s="271" t="e">
        <f>'2.CHI TIET'!#REF!</f>
        <v>#REF!</v>
      </c>
      <c r="M23" s="270"/>
      <c r="N23" s="250"/>
    </row>
    <row r="24" spans="1:15" ht="25.5" customHeight="1">
      <c r="A24" s="268">
        <v>18</v>
      </c>
      <c r="B24" s="275" t="s">
        <v>383</v>
      </c>
      <c r="C24" s="271" t="e">
        <f>'2.CHI TIET'!#REF!</f>
        <v>#REF!</v>
      </c>
      <c r="D24" s="271" t="e">
        <f>'2.CHI TIET'!#REF!</f>
        <v>#REF!</v>
      </c>
      <c r="E24" s="271" t="e">
        <f>'2.CHI TIET'!#REF!</f>
        <v>#REF!</v>
      </c>
      <c r="F24" s="271" t="e">
        <f>'2.CHI TIET'!#REF!</f>
        <v>#REF!</v>
      </c>
      <c r="G24" s="271" t="e">
        <f>'2.CHI TIET'!#REF!</f>
        <v>#REF!</v>
      </c>
      <c r="H24" s="417" t="e">
        <f>'2.CHI TIET'!#REF!</f>
        <v>#REF!</v>
      </c>
      <c r="I24" s="408" t="e">
        <f>'2.CHI TIET'!#REF!</f>
        <v>#REF!</v>
      </c>
      <c r="J24" s="271" t="e">
        <f>'2.CHI TIET'!#REF!</f>
        <v>#REF!</v>
      </c>
      <c r="K24" s="271" t="e">
        <f>'2.CHI TIET'!#REF!</f>
        <v>#REF!</v>
      </c>
      <c r="L24" s="271" t="e">
        <f>'2.CHI TIET'!#REF!</f>
        <v>#REF!</v>
      </c>
      <c r="M24" s="270"/>
      <c r="N24" s="250"/>
    </row>
    <row r="25" spans="1:15" ht="25.5" customHeight="1">
      <c r="A25" s="268">
        <v>16</v>
      </c>
      <c r="B25" s="275" t="s">
        <v>343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417" t="e">
        <f>'2.CHI TIET'!#REF!</f>
        <v>#REF!</v>
      </c>
      <c r="I25" s="408" t="e">
        <f>'2.CHI TIET'!#REF!</f>
        <v>#REF!</v>
      </c>
      <c r="J25" s="271" t="e">
        <f>'2.CHI TIET'!#REF!</f>
        <v>#REF!</v>
      </c>
      <c r="K25" s="271" t="e">
        <f>'2.CHI TIET'!#REF!</f>
        <v>#REF!</v>
      </c>
      <c r="L25" s="271" t="e">
        <f>'2.CHI TIET'!#REF!</f>
        <v>#REF!</v>
      </c>
      <c r="M25" s="270"/>
      <c r="N25" s="250"/>
    </row>
    <row r="26" spans="1:15" ht="25.5" customHeight="1">
      <c r="A26" s="268">
        <v>17</v>
      </c>
      <c r="B26" s="275" t="s">
        <v>352</v>
      </c>
      <c r="C26" s="271" t="e">
        <f>'2.CHI TIET'!AO35</f>
        <v>#REF!</v>
      </c>
      <c r="D26" s="271" t="e">
        <f>'2.CHI TIET'!AQ35</f>
        <v>#REF!</v>
      </c>
      <c r="E26" s="271" t="e">
        <f>'2.CHI TIET'!AR35</f>
        <v>#REF!</v>
      </c>
      <c r="F26" s="271" t="e">
        <f>'2.CHI TIET'!AS35</f>
        <v>#REF!</v>
      </c>
      <c r="G26" s="271" t="e">
        <f>'2.CHI TIET'!AT35</f>
        <v>#REF!</v>
      </c>
      <c r="H26" s="417" t="e">
        <f>'2.CHI TIET'!AU35</f>
        <v>#REF!</v>
      </c>
      <c r="I26" s="408" t="e">
        <f>'2.CHI TIET'!AV35</f>
        <v>#REF!</v>
      </c>
      <c r="J26" s="271" t="e">
        <f>'2.CHI TIET'!AW35</f>
        <v>#REF!</v>
      </c>
      <c r="K26" s="271" t="e">
        <f>'2.CHI TIET'!AX35</f>
        <v>#REF!</v>
      </c>
      <c r="L26" s="271" t="e">
        <f>'2.CHI TIET'!AY35</f>
        <v>#REF!</v>
      </c>
      <c r="M26" s="270"/>
      <c r="N26" s="250"/>
    </row>
    <row r="27" spans="1:15" ht="25.5" customHeight="1">
      <c r="A27" s="268">
        <v>15</v>
      </c>
      <c r="B27" s="275" t="s">
        <v>351</v>
      </c>
      <c r="C27" s="271" t="e">
        <f>'2.CHI TIET'!#REF!</f>
        <v>#REF!</v>
      </c>
      <c r="D27" s="271" t="e">
        <f>'2.CHI TIET'!#REF!</f>
        <v>#REF!</v>
      </c>
      <c r="E27" s="271" t="e">
        <f>'2.CHI TIET'!#REF!</f>
        <v>#REF!</v>
      </c>
      <c r="F27" s="271" t="e">
        <f>'2.CHI TIET'!#REF!</f>
        <v>#REF!</v>
      </c>
      <c r="G27" s="271" t="e">
        <f>'2.CHI TIET'!#REF!</f>
        <v>#REF!</v>
      </c>
      <c r="H27" s="417" t="e">
        <f>'2.CHI TIET'!#REF!</f>
        <v>#REF!</v>
      </c>
      <c r="I27" s="408" t="e">
        <f>'2.CHI TIET'!#REF!</f>
        <v>#REF!</v>
      </c>
      <c r="J27" s="271" t="e">
        <f>'2.CHI TIET'!#REF!</f>
        <v>#REF!</v>
      </c>
      <c r="K27" s="271" t="e">
        <f>'2.CHI TIET'!#REF!</f>
        <v>#REF!</v>
      </c>
      <c r="L27" s="271" t="e">
        <f>'2.CHI TIET'!#REF!</f>
        <v>#REF!</v>
      </c>
      <c r="M27" s="270"/>
      <c r="N27" s="250"/>
    </row>
    <row r="28" spans="1:15" ht="25.5" hidden="1" customHeight="1">
      <c r="A28" s="268">
        <v>4</v>
      </c>
      <c r="B28" s="378" t="s">
        <v>420</v>
      </c>
      <c r="C28" s="271" t="e">
        <f>'2.CHI TIET'!AO41</f>
        <v>#REF!</v>
      </c>
      <c r="D28" s="271" t="e">
        <f>'2.CHI TIET'!AQ41</f>
        <v>#REF!</v>
      </c>
      <c r="E28" s="271" t="e">
        <f>'2.CHI TIET'!AR41</f>
        <v>#REF!</v>
      </c>
      <c r="F28" s="271" t="e">
        <f>'2.CHI TIET'!AS41</f>
        <v>#REF!</v>
      </c>
      <c r="G28" s="271" t="e">
        <f>'2.CHI TIET'!AT41</f>
        <v>#REF!</v>
      </c>
      <c r="H28" s="417" t="e">
        <f>'2.CHI TIET'!AU41</f>
        <v>#REF!</v>
      </c>
      <c r="I28" s="408" t="e">
        <f>'2.CHI TIET'!AV41</f>
        <v>#REF!</v>
      </c>
      <c r="J28" s="271" t="e">
        <f>'2.CHI TIET'!AW41</f>
        <v>#REF!</v>
      </c>
      <c r="K28" s="271" t="e">
        <f>'2.CHI TIET'!AX41</f>
        <v>#REF!</v>
      </c>
      <c r="L28" s="271" t="e">
        <f>'2.CHI TIET'!AY41</f>
        <v>#REF!</v>
      </c>
      <c r="M28" s="270"/>
      <c r="N28" s="250">
        <v>9</v>
      </c>
      <c r="O28" s="251">
        <v>8</v>
      </c>
    </row>
    <row r="29" spans="1:15" ht="25.5" hidden="1" customHeight="1">
      <c r="A29" s="268">
        <v>5</v>
      </c>
      <c r="B29" s="378" t="s">
        <v>418</v>
      </c>
      <c r="C29" s="271" t="e">
        <f>'2.CHI TIET'!AO39</f>
        <v>#REF!</v>
      </c>
      <c r="D29" s="271" t="e">
        <f>'2.CHI TIET'!AQ39</f>
        <v>#REF!</v>
      </c>
      <c r="E29" s="271" t="e">
        <f>'2.CHI TIET'!AR39</f>
        <v>#REF!</v>
      </c>
      <c r="F29" s="271" t="e">
        <f>'2.CHI TIET'!AS39</f>
        <v>#REF!</v>
      </c>
      <c r="G29" s="271" t="e">
        <f>'2.CHI TIET'!AT39</f>
        <v>#REF!</v>
      </c>
      <c r="H29" s="417" t="e">
        <f>'2.CHI TIET'!AU39</f>
        <v>#REF!</v>
      </c>
      <c r="I29" s="408" t="e">
        <f>'2.CHI TIET'!AV39</f>
        <v>#REF!</v>
      </c>
      <c r="J29" s="271" t="e">
        <f>'2.CHI TIET'!AW39</f>
        <v>#REF!</v>
      </c>
      <c r="K29" s="271" t="e">
        <f>'2.CHI TIET'!AX39</f>
        <v>#REF!</v>
      </c>
      <c r="L29" s="271" t="e">
        <f>'2.CHI TIET'!AY39</f>
        <v>#REF!</v>
      </c>
      <c r="M29" s="270"/>
      <c r="N29" s="250">
        <v>23</v>
      </c>
      <c r="O29" s="251">
        <v>23</v>
      </c>
    </row>
    <row r="30" spans="1:15" ht="25.5" customHeight="1">
      <c r="A30" s="268">
        <v>19</v>
      </c>
      <c r="B30" s="275" t="s">
        <v>338</v>
      </c>
      <c r="C30" s="271" t="e">
        <f>'2.CHI TIET'!#REF!</f>
        <v>#REF!</v>
      </c>
      <c r="D30" s="271" t="e">
        <f>'2.CHI TIET'!#REF!</f>
        <v>#REF!</v>
      </c>
      <c r="E30" s="271" t="e">
        <f>'2.CHI TIET'!#REF!</f>
        <v>#REF!</v>
      </c>
      <c r="F30" s="271" t="e">
        <f>'2.CHI TIET'!#REF!</f>
        <v>#REF!</v>
      </c>
      <c r="G30" s="271" t="e">
        <f>'2.CHI TIET'!#REF!</f>
        <v>#REF!</v>
      </c>
      <c r="H30" s="417" t="e">
        <f>'2.CHI TIET'!#REF!</f>
        <v>#REF!</v>
      </c>
      <c r="I30" s="408" t="e">
        <f>'2.CHI TIET'!#REF!</f>
        <v>#REF!</v>
      </c>
      <c r="J30" s="271" t="e">
        <f>'2.CHI TIET'!#REF!</f>
        <v>#REF!</v>
      </c>
      <c r="K30" s="271" t="e">
        <f>'2.CHI TIET'!#REF!</f>
        <v>#REF!</v>
      </c>
      <c r="L30" s="271" t="e">
        <f>'2.CHI TIET'!#REF!</f>
        <v>#REF!</v>
      </c>
      <c r="M30" s="270"/>
      <c r="N30" s="250"/>
    </row>
    <row r="31" spans="1:15" ht="25.5" customHeight="1">
      <c r="A31" s="268">
        <v>22</v>
      </c>
      <c r="B31" s="275" t="s">
        <v>335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417" t="e">
        <f>'2.CHI TIET'!#REF!</f>
        <v>#REF!</v>
      </c>
      <c r="I31" s="408" t="e">
        <f>'2.CHI TIET'!#REF!</f>
        <v>#REF!</v>
      </c>
      <c r="J31" s="271" t="e">
        <f>'2.CHI TIET'!#REF!</f>
        <v>#REF!</v>
      </c>
      <c r="K31" s="271" t="e">
        <f>'2.CHI TIET'!#REF!</f>
        <v>#REF!</v>
      </c>
      <c r="L31" s="271" t="e">
        <f>'2.CHI TIET'!#REF!</f>
        <v>#REF!</v>
      </c>
      <c r="M31" s="270"/>
      <c r="N31" s="250"/>
    </row>
    <row r="32" spans="1:15" ht="25.5" customHeight="1">
      <c r="A32" s="268">
        <v>20</v>
      </c>
      <c r="B32" s="275" t="s">
        <v>348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417" t="e">
        <f>'2.CHI TIET'!#REF!</f>
        <v>#REF!</v>
      </c>
      <c r="I32" s="408" t="e">
        <f>'2.CHI TIET'!#REF!</f>
        <v>#REF!</v>
      </c>
      <c r="J32" s="271" t="e">
        <f>'2.CHI TIET'!#REF!</f>
        <v>#REF!</v>
      </c>
      <c r="K32" s="271" t="e">
        <f>'2.CHI TIET'!#REF!</f>
        <v>#REF!</v>
      </c>
      <c r="L32" s="271" t="e">
        <f>'2.CHI TIET'!#REF!</f>
        <v>#REF!</v>
      </c>
      <c r="M32" s="270"/>
      <c r="N32" s="250"/>
    </row>
    <row r="33" spans="1:15" ht="25.5" hidden="1" customHeight="1">
      <c r="A33" s="268">
        <v>6</v>
      </c>
      <c r="B33" s="378" t="s">
        <v>410</v>
      </c>
      <c r="C33" s="271" t="e">
        <f>'2.CHI TIET'!AO18</f>
        <v>#REF!</v>
      </c>
      <c r="D33" s="271" t="e">
        <f>'2.CHI TIET'!AQ18</f>
        <v>#REF!</v>
      </c>
      <c r="E33" s="271" t="e">
        <f>'2.CHI TIET'!AR18</f>
        <v>#REF!</v>
      </c>
      <c r="F33" s="271" t="e">
        <f>'2.CHI TIET'!AS18</f>
        <v>#REF!</v>
      </c>
      <c r="G33" s="271" t="e">
        <f>'2.CHI TIET'!AT18</f>
        <v>#REF!</v>
      </c>
      <c r="H33" s="417" t="e">
        <f>'2.CHI TIET'!AU18</f>
        <v>#REF!</v>
      </c>
      <c r="I33" s="408" t="e">
        <f>'2.CHI TIET'!AV18</f>
        <v>#REF!</v>
      </c>
      <c r="J33" s="271" t="e">
        <f>'2.CHI TIET'!AW18</f>
        <v>#REF!</v>
      </c>
      <c r="K33" s="271" t="e">
        <f>'2.CHI TIET'!AX18</f>
        <v>#REF!</v>
      </c>
      <c r="L33" s="271" t="e">
        <f>'2.CHI TIET'!AY18</f>
        <v>#REF!</v>
      </c>
      <c r="M33" s="270"/>
      <c r="N33" s="250">
        <v>20</v>
      </c>
      <c r="O33" s="251">
        <v>21</v>
      </c>
    </row>
    <row r="34" spans="1:15" ht="25.5" hidden="1" customHeight="1">
      <c r="A34" s="268">
        <v>8</v>
      </c>
      <c r="B34" s="272" t="s">
        <v>415</v>
      </c>
      <c r="C34" s="273" t="e">
        <f>'2.CHI TIET'!AO34</f>
        <v>#REF!</v>
      </c>
      <c r="D34" s="273" t="e">
        <f>'2.CHI TIET'!AQ34</f>
        <v>#REF!</v>
      </c>
      <c r="E34" s="273" t="e">
        <f>'2.CHI TIET'!AR34</f>
        <v>#REF!</v>
      </c>
      <c r="F34" s="273" t="e">
        <f>'2.CHI TIET'!AS34</f>
        <v>#REF!</v>
      </c>
      <c r="G34" s="273" t="e">
        <f>'2.CHI TIET'!AT34</f>
        <v>#REF!</v>
      </c>
      <c r="H34" s="427" t="e">
        <f>'2.CHI TIET'!AU34</f>
        <v>#REF!</v>
      </c>
      <c r="I34" s="425" t="e">
        <f>'2.CHI TIET'!AV34</f>
        <v>#REF!</v>
      </c>
      <c r="J34" s="273" t="e">
        <f>'2.CHI TIET'!AW34</f>
        <v>#REF!</v>
      </c>
      <c r="K34" s="273" t="e">
        <f>'2.CHI TIET'!AX34</f>
        <v>#REF!</v>
      </c>
      <c r="L34" s="273" t="e">
        <f>'2.CHI TIET'!AY34</f>
        <v>#REF!</v>
      </c>
      <c r="M34" s="274"/>
      <c r="N34" s="250">
        <v>27</v>
      </c>
      <c r="O34" s="251">
        <v>26</v>
      </c>
    </row>
    <row r="35" spans="1:15" ht="25.5" customHeight="1">
      <c r="A35" s="268">
        <v>21</v>
      </c>
      <c r="B35" s="275" t="s">
        <v>350</v>
      </c>
      <c r="C35" s="271" t="e">
        <f>'2.CHI TIET'!#REF!</f>
        <v>#REF!</v>
      </c>
      <c r="D35" s="271" t="e">
        <f>'2.CHI TIET'!#REF!</f>
        <v>#REF!</v>
      </c>
      <c r="E35" s="271" t="e">
        <f>'2.CHI TIET'!#REF!</f>
        <v>#REF!</v>
      </c>
      <c r="F35" s="271" t="e">
        <f>'2.CHI TIET'!#REF!</f>
        <v>#REF!</v>
      </c>
      <c r="G35" s="271" t="e">
        <f>'2.CHI TIET'!#REF!</f>
        <v>#REF!</v>
      </c>
      <c r="H35" s="417" t="e">
        <f>'2.CHI TIET'!#REF!</f>
        <v>#REF!</v>
      </c>
      <c r="I35" s="408" t="e">
        <f>'2.CHI TIET'!#REF!</f>
        <v>#REF!</v>
      </c>
      <c r="J35" s="271" t="e">
        <f>'2.CHI TIET'!#REF!</f>
        <v>#REF!</v>
      </c>
      <c r="K35" s="271" t="e">
        <f>'2.CHI TIET'!#REF!</f>
        <v>#REF!</v>
      </c>
      <c r="L35" s="271" t="e">
        <f>'2.CHI TIET'!#REF!</f>
        <v>#REF!</v>
      </c>
      <c r="M35" s="270"/>
      <c r="N35" s="250"/>
    </row>
    <row r="36" spans="1:15" ht="25.5" customHeight="1">
      <c r="A36" s="268">
        <v>24</v>
      </c>
      <c r="B36" s="275" t="s">
        <v>436</v>
      </c>
      <c r="C36" s="271" t="e">
        <f>'2.CHI TIET'!AO31</f>
        <v>#REF!</v>
      </c>
      <c r="D36" s="271" t="e">
        <f>'2.CHI TIET'!AQ31</f>
        <v>#REF!</v>
      </c>
      <c r="E36" s="271" t="e">
        <f>'2.CHI TIET'!AR31</f>
        <v>#REF!</v>
      </c>
      <c r="F36" s="271" t="e">
        <f>'2.CHI TIET'!AS31</f>
        <v>#REF!</v>
      </c>
      <c r="G36" s="271" t="e">
        <f>'2.CHI TIET'!AT31</f>
        <v>#REF!</v>
      </c>
      <c r="H36" s="417" t="e">
        <f>'2.CHI TIET'!AU31</f>
        <v>#REF!</v>
      </c>
      <c r="I36" s="408" t="e">
        <f>'2.CHI TIET'!AV31</f>
        <v>#REF!</v>
      </c>
      <c r="J36" s="271" t="e">
        <f>'2.CHI TIET'!AW31</f>
        <v>#REF!</v>
      </c>
      <c r="K36" s="271" t="e">
        <f>'2.CHI TIET'!AX31</f>
        <v>#REF!</v>
      </c>
      <c r="L36" s="271" t="e">
        <f>'2.CHI TIET'!AY31</f>
        <v>#REF!</v>
      </c>
      <c r="M36" s="270"/>
      <c r="N36" s="250"/>
    </row>
    <row r="37" spans="1:15" ht="25.5" hidden="1" customHeight="1">
      <c r="A37" s="268">
        <v>7</v>
      </c>
      <c r="B37" s="272" t="s">
        <v>414</v>
      </c>
      <c r="C37" s="273" t="e">
        <f>'2.CHI TIET'!AO28</f>
        <v>#REF!</v>
      </c>
      <c r="D37" s="273" t="e">
        <f>'2.CHI TIET'!AQ28</f>
        <v>#REF!</v>
      </c>
      <c r="E37" s="273" t="e">
        <f>'2.CHI TIET'!AR28</f>
        <v>#REF!</v>
      </c>
      <c r="F37" s="273" t="e">
        <f>'2.CHI TIET'!AS28</f>
        <v>#REF!</v>
      </c>
      <c r="G37" s="273" t="e">
        <f>'2.CHI TIET'!AT28</f>
        <v>#REF!</v>
      </c>
      <c r="H37" s="427" t="e">
        <f>'2.CHI TIET'!AU28</f>
        <v>#REF!</v>
      </c>
      <c r="I37" s="425" t="e">
        <f>'2.CHI TIET'!AV28</f>
        <v>#REF!</v>
      </c>
      <c r="J37" s="273" t="e">
        <f>'2.CHI TIET'!AW28</f>
        <v>#REF!</v>
      </c>
      <c r="K37" s="273" t="e">
        <f>'2.CHI TIET'!AX28</f>
        <v>#REF!</v>
      </c>
      <c r="L37" s="273" t="e">
        <f>'2.CHI TIET'!AY28</f>
        <v>#REF!</v>
      </c>
      <c r="M37" s="274"/>
      <c r="N37" s="250">
        <v>34</v>
      </c>
      <c r="O37" s="251">
        <v>34</v>
      </c>
    </row>
    <row r="38" spans="1:15" ht="25.5" customHeight="1">
      <c r="A38" s="268">
        <v>23</v>
      </c>
      <c r="B38" s="275" t="s">
        <v>346</v>
      </c>
      <c r="C38" s="271" t="e">
        <f>'2.CHI TIET'!#REF!</f>
        <v>#REF!</v>
      </c>
      <c r="D38" s="271" t="e">
        <f>'2.CHI TIET'!#REF!</f>
        <v>#REF!</v>
      </c>
      <c r="E38" s="271" t="e">
        <f>'2.CHI TIET'!#REF!</f>
        <v>#REF!</v>
      </c>
      <c r="F38" s="271" t="e">
        <f>'2.CHI TIET'!#REF!</f>
        <v>#REF!</v>
      </c>
      <c r="G38" s="271" t="e">
        <f>'2.CHI TIET'!#REF!</f>
        <v>#REF!</v>
      </c>
      <c r="H38" s="278" t="e">
        <f>'2.CHI TIET'!#REF!</f>
        <v>#REF!</v>
      </c>
      <c r="I38" s="409" t="e">
        <f>'2.CHI TIET'!#REF!</f>
        <v>#REF!</v>
      </c>
      <c r="J38" s="278" t="e">
        <f>'2.CHI TIET'!#REF!</f>
        <v>#REF!</v>
      </c>
      <c r="K38" s="278" t="e">
        <f>'2.CHI TIET'!#REF!</f>
        <v>#REF!</v>
      </c>
      <c r="L38" s="278" t="e">
        <f>'2.CHI TIET'!#REF!</f>
        <v>#REF!</v>
      </c>
      <c r="M38" s="270"/>
      <c r="N38" s="250"/>
    </row>
    <row r="39" spans="1:15" ht="25.5" customHeight="1">
      <c r="A39" s="268">
        <v>25</v>
      </c>
      <c r="B39" s="275" t="s">
        <v>376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417" t="e">
        <f>'2.CHI TIET'!#REF!</f>
        <v>#REF!</v>
      </c>
      <c r="I39" s="408" t="e">
        <f>'2.CHI TIET'!#REF!</f>
        <v>#REF!</v>
      </c>
      <c r="J39" s="271" t="e">
        <f>'2.CHI TIET'!#REF!</f>
        <v>#REF!</v>
      </c>
      <c r="K39" s="271" t="e">
        <f>'2.CHI TIET'!#REF!</f>
        <v>#REF!</v>
      </c>
      <c r="L39" s="271" t="e">
        <f>'2.CHI TIET'!#REF!</f>
        <v>#REF!</v>
      </c>
      <c r="M39" s="270"/>
      <c r="N39" s="250"/>
    </row>
    <row r="40" spans="1:15" ht="25.5" customHeight="1">
      <c r="A40" s="268">
        <v>27</v>
      </c>
      <c r="B40" s="276" t="s">
        <v>358</v>
      </c>
      <c r="C40" s="271" t="e">
        <f>'2.CHI TIET'!#REF!</f>
        <v>#REF!</v>
      </c>
      <c r="D40" s="271" t="e">
        <f>'2.CHI TIET'!#REF!</f>
        <v>#REF!</v>
      </c>
      <c r="E40" s="271" t="e">
        <f>'2.CHI TIET'!#REF!</f>
        <v>#REF!</v>
      </c>
      <c r="F40" s="271" t="e">
        <f>'2.CHI TIET'!#REF!</f>
        <v>#REF!</v>
      </c>
      <c r="G40" s="271" t="e">
        <f>'2.CHI TIET'!#REF!</f>
        <v>#REF!</v>
      </c>
      <c r="H40" s="417" t="e">
        <f>'2.CHI TIET'!#REF!</f>
        <v>#REF!</v>
      </c>
      <c r="I40" s="408" t="e">
        <f>'2.CHI TIET'!#REF!</f>
        <v>#REF!</v>
      </c>
      <c r="J40" s="271" t="e">
        <f>'2.CHI TIET'!#REF!</f>
        <v>#REF!</v>
      </c>
      <c r="K40" s="271" t="e">
        <f>'2.CHI TIET'!#REF!</f>
        <v>#REF!</v>
      </c>
      <c r="L40" s="271" t="e">
        <f>'2.CHI TIET'!#REF!</f>
        <v>#REF!</v>
      </c>
      <c r="M40" s="270"/>
      <c r="N40" s="250"/>
    </row>
    <row r="41" spans="1:15" ht="25.5" customHeight="1">
      <c r="A41" s="268">
        <v>30</v>
      </c>
      <c r="B41" s="275" t="s">
        <v>364</v>
      </c>
      <c r="C41" s="271" t="e">
        <f>'2.CHI TIET'!#REF!</f>
        <v>#REF!</v>
      </c>
      <c r="D41" s="271" t="e">
        <f>'2.CHI TIET'!#REF!</f>
        <v>#REF!</v>
      </c>
      <c r="E41" s="271" t="e">
        <f>'2.CHI TIET'!#REF!</f>
        <v>#REF!</v>
      </c>
      <c r="F41" s="271" t="e">
        <f>'2.CHI TIET'!#REF!</f>
        <v>#REF!</v>
      </c>
      <c r="G41" s="271" t="e">
        <f>'2.CHI TIET'!#REF!</f>
        <v>#REF!</v>
      </c>
      <c r="H41" s="417" t="e">
        <f>'2.CHI TIET'!#REF!</f>
        <v>#REF!</v>
      </c>
      <c r="I41" s="408" t="e">
        <f>'2.CHI TIET'!#REF!</f>
        <v>#REF!</v>
      </c>
      <c r="J41" s="271" t="e">
        <f>'2.CHI TIET'!#REF!</f>
        <v>#REF!</v>
      </c>
      <c r="K41" s="271" t="e">
        <f>'2.CHI TIET'!#REF!</f>
        <v>#REF!</v>
      </c>
      <c r="L41" s="271" t="e">
        <f>'2.CHI TIET'!#REF!</f>
        <v>#REF!</v>
      </c>
      <c r="M41" s="270"/>
      <c r="N41" s="250"/>
    </row>
    <row r="42" spans="1:15" ht="25.5" hidden="1" customHeight="1">
      <c r="A42" s="268">
        <v>17</v>
      </c>
      <c r="B42" s="272" t="s">
        <v>425</v>
      </c>
      <c r="C42" s="273" t="e">
        <f>'2.CHI TIET'!AO77</f>
        <v>#REF!</v>
      </c>
      <c r="D42" s="273" t="e">
        <f>'2.CHI TIET'!AQ77</f>
        <v>#REF!</v>
      </c>
      <c r="E42" s="273" t="e">
        <f>'2.CHI TIET'!AR77</f>
        <v>#REF!</v>
      </c>
      <c r="F42" s="273" t="e">
        <f>'2.CHI TIET'!AS77</f>
        <v>#REF!</v>
      </c>
      <c r="G42" s="273" t="e">
        <f>'2.CHI TIET'!AT77</f>
        <v>#REF!</v>
      </c>
      <c r="H42" s="427" t="e">
        <f>'2.CHI TIET'!AU77</f>
        <v>#REF!</v>
      </c>
      <c r="I42" s="425" t="e">
        <f>'2.CHI TIET'!AV77</f>
        <v>#REF!</v>
      </c>
      <c r="J42" s="273" t="e">
        <f>'2.CHI TIET'!AW77</f>
        <v>#REF!</v>
      </c>
      <c r="K42" s="273" t="e">
        <f>'2.CHI TIET'!AX77</f>
        <v>#REF!</v>
      </c>
      <c r="L42" s="273" t="e">
        <f>'2.CHI TIET'!AY77</f>
        <v>#REF!</v>
      </c>
      <c r="M42" s="274"/>
      <c r="N42" s="250">
        <v>13</v>
      </c>
      <c r="O42" s="251">
        <v>12</v>
      </c>
    </row>
    <row r="43" spans="1:15" ht="25.5" customHeight="1">
      <c r="A43" s="268">
        <v>28</v>
      </c>
      <c r="B43" s="275" t="s">
        <v>341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417" t="e">
        <f>'2.CHI TIET'!#REF!</f>
        <v>#REF!</v>
      </c>
      <c r="I43" s="408" t="e">
        <f>'2.CHI TIET'!#REF!</f>
        <v>#REF!</v>
      </c>
      <c r="J43" s="271" t="e">
        <f>'2.CHI TIET'!#REF!</f>
        <v>#REF!</v>
      </c>
      <c r="K43" s="271" t="e">
        <f>'2.CHI TIET'!#REF!</f>
        <v>#REF!</v>
      </c>
      <c r="L43" s="271" t="e">
        <f>'2.CHI TIET'!#REF!</f>
        <v>#REF!</v>
      </c>
      <c r="M43" s="270"/>
      <c r="N43" s="250"/>
    </row>
    <row r="44" spans="1:15" ht="25.5" customHeight="1">
      <c r="A44" s="268">
        <v>26</v>
      </c>
      <c r="B44" s="275" t="s">
        <v>359</v>
      </c>
      <c r="C44" s="271" t="e">
        <f>'2.CHI TIET'!#REF!</f>
        <v>#REF!</v>
      </c>
      <c r="D44" s="271" t="e">
        <f>'2.CHI TIET'!#REF!</f>
        <v>#REF!</v>
      </c>
      <c r="E44" s="271" t="e">
        <f>'2.CHI TIET'!#REF!</f>
        <v>#REF!</v>
      </c>
      <c r="F44" s="271" t="e">
        <f>'2.CHI TIET'!#REF!</f>
        <v>#REF!</v>
      </c>
      <c r="G44" s="271" t="e">
        <f>'2.CHI TIET'!#REF!</f>
        <v>#REF!</v>
      </c>
      <c r="H44" s="417" t="e">
        <f>'2.CHI TIET'!#REF!</f>
        <v>#REF!</v>
      </c>
      <c r="I44" s="408" t="e">
        <f>'2.CHI TIET'!#REF!</f>
        <v>#REF!</v>
      </c>
      <c r="J44" s="271" t="e">
        <f>'2.CHI TIET'!#REF!</f>
        <v>#REF!</v>
      </c>
      <c r="K44" s="271" t="e">
        <f>'2.CHI TIET'!#REF!</f>
        <v>#REF!</v>
      </c>
      <c r="L44" s="271" t="e">
        <f>'2.CHI TIET'!#REF!</f>
        <v>#REF!</v>
      </c>
      <c r="M44" s="270"/>
      <c r="N44" s="250"/>
    </row>
    <row r="45" spans="1:15" ht="25.5" customHeight="1">
      <c r="A45" s="268">
        <v>29</v>
      </c>
      <c r="B45" s="275" t="s">
        <v>433</v>
      </c>
      <c r="C45" s="271" t="e">
        <f>'2.CHI TIET'!#REF!</f>
        <v>#REF!</v>
      </c>
      <c r="D45" s="271" t="e">
        <f>'2.CHI TIET'!#REF!</f>
        <v>#REF!</v>
      </c>
      <c r="E45" s="271" t="e">
        <f>'2.CHI TIET'!#REF!</f>
        <v>#REF!</v>
      </c>
      <c r="F45" s="271" t="e">
        <f>'2.CHI TIET'!#REF!</f>
        <v>#REF!</v>
      </c>
      <c r="G45" s="271" t="e">
        <f>'2.CHI TIET'!#REF!</f>
        <v>#REF!</v>
      </c>
      <c r="H45" s="417" t="e">
        <f>'2.CHI TIET'!#REF!</f>
        <v>#REF!</v>
      </c>
      <c r="I45" s="408" t="e">
        <f>'2.CHI TIET'!#REF!</f>
        <v>#REF!</v>
      </c>
      <c r="J45" s="271" t="e">
        <f>'2.CHI TIET'!#REF!</f>
        <v>#REF!</v>
      </c>
      <c r="K45" s="271" t="e">
        <f>'2.CHI TIET'!#REF!</f>
        <v>#REF!</v>
      </c>
      <c r="L45" s="271" t="e">
        <f>'2.CHI TIET'!#REF!</f>
        <v>#REF!</v>
      </c>
      <c r="M45" s="270"/>
      <c r="N45" s="250"/>
    </row>
    <row r="46" spans="1:15" ht="25.5" hidden="1" customHeight="1">
      <c r="A46" s="268">
        <v>4</v>
      </c>
      <c r="B46" s="272" t="s">
        <v>411</v>
      </c>
      <c r="C46" s="273" t="e">
        <f>'2.CHI TIET'!AO19</f>
        <v>#REF!</v>
      </c>
      <c r="D46" s="273" t="e">
        <f>'2.CHI TIET'!AQ19</f>
        <v>#REF!</v>
      </c>
      <c r="E46" s="273" t="e">
        <f>'2.CHI TIET'!AR19</f>
        <v>#REF!</v>
      </c>
      <c r="F46" s="273" t="e">
        <f>'2.CHI TIET'!AS19</f>
        <v>#REF!</v>
      </c>
      <c r="G46" s="273" t="e">
        <f>'2.CHI TIET'!AT19</f>
        <v>#REF!</v>
      </c>
      <c r="H46" s="427" t="e">
        <f>'2.CHI TIET'!AU19</f>
        <v>#REF!</v>
      </c>
      <c r="I46" s="425" t="e">
        <f>'2.CHI TIET'!AV19</f>
        <v>#REF!</v>
      </c>
      <c r="J46" s="273" t="e">
        <f>'2.CHI TIET'!AW19</f>
        <v>#REF!</v>
      </c>
      <c r="K46" s="273" t="e">
        <f>'2.CHI TIET'!AX19</f>
        <v>#REF!</v>
      </c>
      <c r="L46" s="273" t="e">
        <f>'2.CHI TIET'!AY19</f>
        <v>#REF!</v>
      </c>
      <c r="M46" s="274"/>
      <c r="N46" s="250">
        <v>49</v>
      </c>
      <c r="O46" s="251">
        <v>50</v>
      </c>
    </row>
    <row r="47" spans="1:15" ht="25.5" customHeight="1">
      <c r="A47" s="268">
        <v>32</v>
      </c>
      <c r="B47" s="275" t="s">
        <v>337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278" t="e">
        <f>'2.CHI TIET'!#REF!</f>
        <v>#REF!</v>
      </c>
      <c r="I47" s="409" t="e">
        <f>'2.CHI TIET'!#REF!</f>
        <v>#REF!</v>
      </c>
      <c r="J47" s="278" t="e">
        <f>'2.CHI TIET'!#REF!</f>
        <v>#REF!</v>
      </c>
      <c r="K47" s="278" t="e">
        <f>'2.CHI TIET'!#REF!</f>
        <v>#REF!</v>
      </c>
      <c r="L47" s="278" t="e">
        <f>'2.CHI TIET'!#REF!</f>
        <v>#REF!</v>
      </c>
      <c r="M47" s="270"/>
      <c r="N47" s="250"/>
    </row>
    <row r="48" spans="1:15" ht="25.5" customHeight="1">
      <c r="A48" s="268">
        <v>34</v>
      </c>
      <c r="B48" s="275" t="s">
        <v>339</v>
      </c>
      <c r="C48" s="271" t="e">
        <f>'2.CHI TIET'!#REF!</f>
        <v>#REF!</v>
      </c>
      <c r="D48" s="271" t="e">
        <f>'2.CHI TIET'!#REF!</f>
        <v>#REF!</v>
      </c>
      <c r="E48" s="271" t="e">
        <f>'2.CHI TIET'!#REF!</f>
        <v>#REF!</v>
      </c>
      <c r="F48" s="271" t="e">
        <f>'2.CHI TIET'!#REF!</f>
        <v>#REF!</v>
      </c>
      <c r="G48" s="271" t="e">
        <f>'2.CHI TIET'!#REF!</f>
        <v>#REF!</v>
      </c>
      <c r="H48" s="417" t="e">
        <f>'2.CHI TIET'!#REF!</f>
        <v>#REF!</v>
      </c>
      <c r="I48" s="408" t="e">
        <f>'2.CHI TIET'!#REF!</f>
        <v>#REF!</v>
      </c>
      <c r="J48" s="271" t="e">
        <f>'2.CHI TIET'!#REF!</f>
        <v>#REF!</v>
      </c>
      <c r="K48" s="271" t="e">
        <f>'2.CHI TIET'!#REF!</f>
        <v>#REF!</v>
      </c>
      <c r="L48" s="271" t="e">
        <f>'2.CHI TIET'!#REF!</f>
        <v>#REF!</v>
      </c>
      <c r="M48" s="270"/>
      <c r="N48" s="250"/>
    </row>
    <row r="49" spans="1:16" ht="25.5" hidden="1" customHeight="1">
      <c r="A49" s="268">
        <v>6</v>
      </c>
      <c r="B49" s="272" t="s">
        <v>413</v>
      </c>
      <c r="C49" s="273" t="e">
        <f>'2.CHI TIET'!AO27</f>
        <v>#REF!</v>
      </c>
      <c r="D49" s="273" t="e">
        <f>'2.CHI TIET'!AQ27</f>
        <v>#REF!</v>
      </c>
      <c r="E49" s="273" t="e">
        <f>'2.CHI TIET'!AR27</f>
        <v>#REF!</v>
      </c>
      <c r="F49" s="273" t="e">
        <f>'2.CHI TIET'!AS27</f>
        <v>#REF!</v>
      </c>
      <c r="G49" s="273" t="e">
        <f>'2.CHI TIET'!AT27</f>
        <v>#REF!</v>
      </c>
      <c r="H49" s="427" t="e">
        <f>'2.CHI TIET'!AU27</f>
        <v>#REF!</v>
      </c>
      <c r="I49" s="425" t="e">
        <f>'2.CHI TIET'!AV27</f>
        <v>#REF!</v>
      </c>
      <c r="J49" s="273" t="e">
        <f>'2.CHI TIET'!AW27</f>
        <v>#REF!</v>
      </c>
      <c r="K49" s="273" t="e">
        <f>'2.CHI TIET'!AX27</f>
        <v>#REF!</v>
      </c>
      <c r="L49" s="273" t="e">
        <f>'2.CHI TIET'!AY27</f>
        <v>#REF!</v>
      </c>
      <c r="M49" s="274"/>
      <c r="N49" s="250">
        <v>7</v>
      </c>
      <c r="O49" s="251">
        <v>6</v>
      </c>
    </row>
    <row r="50" spans="1:16" ht="39" customHeight="1">
      <c r="A50" s="268">
        <v>31</v>
      </c>
      <c r="B50" s="275" t="s">
        <v>439</v>
      </c>
      <c r="C50" s="271" t="e">
        <f>'2.CHI TIET'!AO50</f>
        <v>#REF!</v>
      </c>
      <c r="D50" s="271" t="e">
        <f>'2.CHI TIET'!AQ50</f>
        <v>#REF!</v>
      </c>
      <c r="E50" s="271" t="e">
        <f>'2.CHI TIET'!AR50</f>
        <v>#REF!</v>
      </c>
      <c r="F50" s="271" t="e">
        <f>'2.CHI TIET'!AS50</f>
        <v>#REF!</v>
      </c>
      <c r="G50" s="271" t="e">
        <f>'2.CHI TIET'!AT50</f>
        <v>#REF!</v>
      </c>
      <c r="H50" s="417" t="e">
        <f>'2.CHI TIET'!AU50</f>
        <v>#REF!</v>
      </c>
      <c r="I50" s="408" t="e">
        <f>'2.CHI TIET'!AV50</f>
        <v>#REF!</v>
      </c>
      <c r="J50" s="271" t="e">
        <f>'2.CHI TIET'!AW50</f>
        <v>#REF!</v>
      </c>
      <c r="K50" s="271" t="e">
        <f>'2.CHI TIET'!AX50</f>
        <v>#REF!</v>
      </c>
      <c r="L50" s="271" t="e">
        <f>'2.CHI TIET'!AY50</f>
        <v>#REF!</v>
      </c>
      <c r="M50" s="270"/>
      <c r="N50" s="250"/>
    </row>
    <row r="51" spans="1:16" ht="25.5" customHeight="1">
      <c r="A51" s="268">
        <v>33</v>
      </c>
      <c r="B51" s="275" t="s">
        <v>434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417" t="e">
        <f>'2.CHI TIET'!#REF!</f>
        <v>#REF!</v>
      </c>
      <c r="I51" s="408" t="e">
        <f>'2.CHI TIET'!#REF!</f>
        <v>#REF!</v>
      </c>
      <c r="J51" s="271" t="e">
        <f>'2.CHI TIET'!#REF!</f>
        <v>#REF!</v>
      </c>
      <c r="K51" s="271" t="e">
        <f>'2.CHI TIET'!#REF!</f>
        <v>#REF!</v>
      </c>
      <c r="L51" s="271" t="e">
        <f>'2.CHI TIET'!#REF!</f>
        <v>#REF!</v>
      </c>
      <c r="M51" s="270"/>
      <c r="N51" s="250"/>
    </row>
    <row r="52" spans="1:16" ht="25.5" customHeight="1">
      <c r="A52" s="268">
        <v>35</v>
      </c>
      <c r="B52" s="275" t="s">
        <v>378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417" t="e">
        <f>'2.CHI TIET'!#REF!</f>
        <v>#REF!</v>
      </c>
      <c r="I52" s="408" t="e">
        <f>'2.CHI TIET'!#REF!</f>
        <v>#REF!</v>
      </c>
      <c r="J52" s="271" t="e">
        <f>'2.CHI TIET'!#REF!</f>
        <v>#REF!</v>
      </c>
      <c r="K52" s="271" t="e">
        <f>'2.CHI TIET'!#REF!</f>
        <v>#REF!</v>
      </c>
      <c r="L52" s="271" t="e">
        <f>'2.CHI TIET'!#REF!</f>
        <v>#REF!</v>
      </c>
      <c r="M52" s="270"/>
      <c r="N52" s="250"/>
    </row>
    <row r="53" spans="1:16" ht="25.5" hidden="1" customHeight="1">
      <c r="A53" s="268">
        <v>5</v>
      </c>
      <c r="B53" s="272" t="s">
        <v>412</v>
      </c>
      <c r="C53" s="273" t="e">
        <f>'2.CHI TIET'!AO20</f>
        <v>#REF!</v>
      </c>
      <c r="D53" s="273" t="e">
        <f>'2.CHI TIET'!AQ20</f>
        <v>#REF!</v>
      </c>
      <c r="E53" s="273" t="e">
        <f>'2.CHI TIET'!AR20</f>
        <v>#REF!</v>
      </c>
      <c r="F53" s="273" t="e">
        <f>'2.CHI TIET'!AS20</f>
        <v>#REF!</v>
      </c>
      <c r="G53" s="273" t="e">
        <f>'2.CHI TIET'!AT20</f>
        <v>#REF!</v>
      </c>
      <c r="H53" s="427" t="e">
        <f>'2.CHI TIET'!AU20</f>
        <v>#REF!</v>
      </c>
      <c r="I53" s="425" t="e">
        <f>'2.CHI TIET'!AV20</f>
        <v>#REF!</v>
      </c>
      <c r="J53" s="273" t="e">
        <f>'2.CHI TIET'!AW20</f>
        <v>#REF!</v>
      </c>
      <c r="K53" s="273" t="e">
        <f>'2.CHI TIET'!AX20</f>
        <v>#REF!</v>
      </c>
      <c r="L53" s="273" t="e">
        <f>'2.CHI TIET'!AY20</f>
        <v>#REF!</v>
      </c>
      <c r="M53" s="274"/>
      <c r="N53" s="250">
        <v>20</v>
      </c>
      <c r="O53" s="251">
        <v>22</v>
      </c>
    </row>
    <row r="54" spans="1:16" ht="25.5" customHeight="1">
      <c r="A54" s="268">
        <v>37</v>
      </c>
      <c r="B54" s="275" t="s">
        <v>366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417" t="e">
        <f>'2.CHI TIET'!#REF!</f>
        <v>#REF!</v>
      </c>
      <c r="I54" s="408" t="e">
        <f>'2.CHI TIET'!#REF!</f>
        <v>#REF!</v>
      </c>
      <c r="J54" s="271" t="e">
        <f>'2.CHI TIET'!#REF!</f>
        <v>#REF!</v>
      </c>
      <c r="K54" s="271" t="e">
        <f>'2.CHI TIET'!#REF!</f>
        <v>#REF!</v>
      </c>
      <c r="L54" s="271" t="e">
        <f>'2.CHI TIET'!#REF!</f>
        <v>#REF!</v>
      </c>
      <c r="M54" s="270"/>
      <c r="N54" s="250"/>
    </row>
    <row r="55" spans="1:16" ht="25.5" customHeight="1">
      <c r="A55" s="268">
        <v>36</v>
      </c>
      <c r="B55" s="275" t="s">
        <v>353</v>
      </c>
      <c r="C55" s="271" t="e">
        <f>'2.CHI TIET'!#REF!</f>
        <v>#REF!</v>
      </c>
      <c r="D55" s="271" t="e">
        <f>'2.CHI TIET'!#REF!</f>
        <v>#REF!</v>
      </c>
      <c r="E55" s="271" t="e">
        <f>'2.CHI TIET'!#REF!</f>
        <v>#REF!</v>
      </c>
      <c r="F55" s="271" t="e">
        <f>'2.CHI TIET'!#REF!</f>
        <v>#REF!</v>
      </c>
      <c r="G55" s="271" t="e">
        <f>'2.CHI TIET'!#REF!</f>
        <v>#REF!</v>
      </c>
      <c r="H55" s="417" t="e">
        <f>'2.CHI TIET'!#REF!</f>
        <v>#REF!</v>
      </c>
      <c r="I55" s="408" t="e">
        <f>'2.CHI TIET'!#REF!</f>
        <v>#REF!</v>
      </c>
      <c r="J55" s="271" t="e">
        <f>'2.CHI TIET'!#REF!</f>
        <v>#REF!</v>
      </c>
      <c r="K55" s="271" t="e">
        <f>'2.CHI TIET'!#REF!</f>
        <v>#REF!</v>
      </c>
      <c r="L55" s="271" t="e">
        <f>'2.CHI TIET'!#REF!</f>
        <v>#REF!</v>
      </c>
      <c r="M55" s="270"/>
      <c r="N55" s="250"/>
    </row>
    <row r="56" spans="1:16" ht="25.5" customHeight="1">
      <c r="A56" s="268">
        <v>39</v>
      </c>
      <c r="B56" s="275" t="s">
        <v>367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417" t="e">
        <f>'2.CHI TIET'!#REF!</f>
        <v>#REF!</v>
      </c>
      <c r="I56" s="408" t="e">
        <f>'2.CHI TIET'!#REF!</f>
        <v>#REF!</v>
      </c>
      <c r="J56" s="271" t="e">
        <f>'2.CHI TIET'!#REF!</f>
        <v>#REF!</v>
      </c>
      <c r="K56" s="271" t="e">
        <f>'2.CHI TIET'!#REF!</f>
        <v>#REF!</v>
      </c>
      <c r="L56" s="271" t="e">
        <f>'2.CHI TIET'!#REF!</f>
        <v>#REF!</v>
      </c>
      <c r="M56" s="270"/>
      <c r="N56" s="250"/>
    </row>
    <row r="57" spans="1:16" ht="25.5" customHeight="1">
      <c r="A57" s="268">
        <v>40</v>
      </c>
      <c r="B57" s="275" t="s">
        <v>344</v>
      </c>
      <c r="C57" s="271" t="e">
        <f>'2.CHI TIET'!#REF!</f>
        <v>#REF!</v>
      </c>
      <c r="D57" s="271" t="e">
        <f>'2.CHI TIET'!#REF!</f>
        <v>#REF!</v>
      </c>
      <c r="E57" s="271" t="e">
        <f>'2.CHI TIET'!#REF!</f>
        <v>#REF!</v>
      </c>
      <c r="F57" s="271" t="e">
        <f>'2.CHI TIET'!#REF!</f>
        <v>#REF!</v>
      </c>
      <c r="G57" s="271" t="e">
        <f>'2.CHI TIET'!#REF!</f>
        <v>#REF!</v>
      </c>
      <c r="H57" s="417" t="e">
        <f>'2.CHI TIET'!#REF!</f>
        <v>#REF!</v>
      </c>
      <c r="I57" s="408" t="e">
        <f>'2.CHI TIET'!#REF!</f>
        <v>#REF!</v>
      </c>
      <c r="J57" s="271" t="e">
        <f>'2.CHI TIET'!#REF!</f>
        <v>#REF!</v>
      </c>
      <c r="K57" s="271" t="e">
        <f>'2.CHI TIET'!#REF!</f>
        <v>#REF!</v>
      </c>
      <c r="L57" s="271" t="e">
        <f>'2.CHI TIET'!#REF!</f>
        <v>#REF!</v>
      </c>
      <c r="M57" s="270"/>
      <c r="N57" s="250"/>
    </row>
    <row r="58" spans="1:16" ht="25.5" customHeight="1">
      <c r="A58" s="268">
        <v>38</v>
      </c>
      <c r="B58" s="275" t="s">
        <v>342</v>
      </c>
      <c r="C58" s="271" t="e">
        <f>'2.CHI TIET'!#REF!</f>
        <v>#REF!</v>
      </c>
      <c r="D58" s="271" t="e">
        <f>'2.CHI TIET'!#REF!</f>
        <v>#REF!</v>
      </c>
      <c r="E58" s="271" t="e">
        <f>'2.CHI TIET'!#REF!</f>
        <v>#REF!</v>
      </c>
      <c r="F58" s="271" t="e">
        <f>'2.CHI TIET'!#REF!</f>
        <v>#REF!</v>
      </c>
      <c r="G58" s="271" t="e">
        <f>'2.CHI TIET'!#REF!</f>
        <v>#REF!</v>
      </c>
      <c r="H58" s="417" t="e">
        <f>'2.CHI TIET'!#REF!</f>
        <v>#REF!</v>
      </c>
      <c r="I58" s="408" t="e">
        <f>'2.CHI TIET'!#REF!</f>
        <v>#REF!</v>
      </c>
      <c r="J58" s="271" t="e">
        <f>'2.CHI TIET'!#REF!</f>
        <v>#REF!</v>
      </c>
      <c r="K58" s="271" t="e">
        <f>'2.CHI TIET'!#REF!</f>
        <v>#REF!</v>
      </c>
      <c r="L58" s="271" t="e">
        <f>'2.CHI TIET'!#REF!</f>
        <v>#REF!</v>
      </c>
      <c r="M58" s="270"/>
      <c r="N58" s="250"/>
    </row>
    <row r="59" spans="1:16" ht="25.5" customHeight="1">
      <c r="A59" s="268">
        <v>41</v>
      </c>
      <c r="B59" s="275" t="s">
        <v>437</v>
      </c>
      <c r="C59" s="271" t="e">
        <f>'2.CHI TIET'!AO45</f>
        <v>#REF!</v>
      </c>
      <c r="D59" s="271" t="e">
        <f>'2.CHI TIET'!AQ45</f>
        <v>#REF!</v>
      </c>
      <c r="E59" s="271" t="e">
        <f>'2.CHI TIET'!AR45</f>
        <v>#REF!</v>
      </c>
      <c r="F59" s="271" t="e">
        <f>'2.CHI TIET'!AS45</f>
        <v>#REF!</v>
      </c>
      <c r="G59" s="271" t="e">
        <f>'2.CHI TIET'!AT45</f>
        <v>#REF!</v>
      </c>
      <c r="H59" s="417" t="e">
        <f>'2.CHI TIET'!AU45</f>
        <v>#REF!</v>
      </c>
      <c r="I59" s="408" t="e">
        <f>'2.CHI TIET'!AV45</f>
        <v>#REF!</v>
      </c>
      <c r="J59" s="271" t="e">
        <f>'2.CHI TIET'!AW45</f>
        <v>#REF!</v>
      </c>
      <c r="K59" s="271" t="e">
        <f>'2.CHI TIET'!AX45</f>
        <v>#REF!</v>
      </c>
      <c r="L59" s="271" t="e">
        <f>'2.CHI TIET'!AY45</f>
        <v>#REF!</v>
      </c>
      <c r="M59" s="270"/>
      <c r="N59" s="250"/>
    </row>
    <row r="60" spans="1:16" ht="25.5" hidden="1" customHeight="1">
      <c r="A60" s="268">
        <v>13</v>
      </c>
      <c r="B60" s="272" t="s">
        <v>421</v>
      </c>
      <c r="C60" s="273" t="e">
        <f>'2.CHI TIET'!AO44</f>
        <v>#REF!</v>
      </c>
      <c r="D60" s="273" t="e">
        <f>'2.CHI TIET'!AQ44</f>
        <v>#REF!</v>
      </c>
      <c r="E60" s="273" t="e">
        <f>'2.CHI TIET'!AR44</f>
        <v>#REF!</v>
      </c>
      <c r="F60" s="273" t="e">
        <f>'2.CHI TIET'!AS44</f>
        <v>#REF!</v>
      </c>
      <c r="G60" s="273" t="e">
        <f>'2.CHI TIET'!AT44</f>
        <v>#REF!</v>
      </c>
      <c r="H60" s="427" t="e">
        <f>'2.CHI TIET'!AU44</f>
        <v>#REF!</v>
      </c>
      <c r="I60" s="425" t="e">
        <f>'2.CHI TIET'!AV44</f>
        <v>#REF!</v>
      </c>
      <c r="J60" s="273" t="e">
        <f>'2.CHI TIET'!AW44</f>
        <v>#REF!</v>
      </c>
      <c r="K60" s="273" t="e">
        <f>'2.CHI TIET'!AX44</f>
        <v>#REF!</v>
      </c>
      <c r="L60" s="273" t="e">
        <f>'2.CHI TIET'!AY44</f>
        <v>#REF!</v>
      </c>
      <c r="M60" s="274"/>
      <c r="N60" s="250">
        <v>22</v>
      </c>
      <c r="O60" s="251">
        <v>22</v>
      </c>
    </row>
    <row r="61" spans="1:16" ht="25.5" hidden="1" customHeight="1">
      <c r="A61" s="268">
        <v>16</v>
      </c>
      <c r="B61" s="272" t="s">
        <v>424</v>
      </c>
      <c r="C61" s="273" t="e">
        <f>'2.CHI TIET'!AO57</f>
        <v>#REF!</v>
      </c>
      <c r="D61" s="273" t="e">
        <f>'2.CHI TIET'!AQ57</f>
        <v>#REF!</v>
      </c>
      <c r="E61" s="273" t="e">
        <f>'2.CHI TIET'!AR57</f>
        <v>#REF!</v>
      </c>
      <c r="F61" s="273" t="e">
        <f>'2.CHI TIET'!AS57</f>
        <v>#REF!</v>
      </c>
      <c r="G61" s="273" t="e">
        <f>'2.CHI TIET'!AT57</f>
        <v>#REF!</v>
      </c>
      <c r="H61" s="427" t="e">
        <f>'2.CHI TIET'!AU57</f>
        <v>#REF!</v>
      </c>
      <c r="I61" s="425" t="e">
        <f>'2.CHI TIET'!AV57</f>
        <v>#REF!</v>
      </c>
      <c r="J61" s="273" t="e">
        <f>'2.CHI TIET'!AW57</f>
        <v>#REF!</v>
      </c>
      <c r="K61" s="273" t="e">
        <f>'2.CHI TIET'!AX57</f>
        <v>#REF!</v>
      </c>
      <c r="L61" s="273" t="e">
        <f>'2.CHI TIET'!AY57</f>
        <v>#REF!</v>
      </c>
      <c r="M61" s="350"/>
      <c r="N61" s="250">
        <v>31</v>
      </c>
      <c r="O61" s="279">
        <v>39</v>
      </c>
      <c r="P61" s="279"/>
    </row>
    <row r="62" spans="1:16" ht="25.5" customHeight="1">
      <c r="A62" s="268">
        <v>42</v>
      </c>
      <c r="B62" s="275" t="s">
        <v>340</v>
      </c>
      <c r="C62" s="271" t="e">
        <f>'2.CHI TIET'!#REF!</f>
        <v>#REF!</v>
      </c>
      <c r="D62" s="271" t="e">
        <f>'2.CHI TIET'!#REF!</f>
        <v>#REF!</v>
      </c>
      <c r="E62" s="271" t="e">
        <f>'2.CHI TIET'!#REF!</f>
        <v>#REF!</v>
      </c>
      <c r="F62" s="271" t="e">
        <f>'2.CHI TIET'!#REF!</f>
        <v>#REF!</v>
      </c>
      <c r="G62" s="271" t="e">
        <f>'2.CHI TIET'!#REF!</f>
        <v>#REF!</v>
      </c>
      <c r="H62" s="417" t="e">
        <f>'2.CHI TIET'!#REF!</f>
        <v>#REF!</v>
      </c>
      <c r="I62" s="408" t="e">
        <f>'2.CHI TIET'!#REF!</f>
        <v>#REF!</v>
      </c>
      <c r="J62" s="271" t="e">
        <f>'2.CHI TIET'!#REF!</f>
        <v>#REF!</v>
      </c>
      <c r="K62" s="271" t="e">
        <f>'2.CHI TIET'!#REF!</f>
        <v>#REF!</v>
      </c>
      <c r="L62" s="271" t="e">
        <f>'2.CHI TIET'!#REF!</f>
        <v>#REF!</v>
      </c>
      <c r="M62" s="270"/>
      <c r="N62" s="250"/>
    </row>
    <row r="63" spans="1:16" ht="25.5" customHeight="1">
      <c r="A63" s="268">
        <v>43</v>
      </c>
      <c r="B63" s="275" t="s">
        <v>377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417" t="e">
        <f>'2.CHI TIET'!#REF!</f>
        <v>#REF!</v>
      </c>
      <c r="I63" s="408" t="e">
        <f>'2.CHI TIET'!#REF!</f>
        <v>#REF!</v>
      </c>
      <c r="J63" s="271" t="e">
        <f>'2.CHI TIET'!#REF!</f>
        <v>#REF!</v>
      </c>
      <c r="K63" s="271" t="e">
        <f>'2.CHI TIET'!#REF!</f>
        <v>#REF!</v>
      </c>
      <c r="L63" s="271" t="e">
        <f>'2.CHI TIET'!#REF!</f>
        <v>#REF!</v>
      </c>
      <c r="M63" s="270"/>
      <c r="N63" s="250"/>
    </row>
    <row r="64" spans="1:16" ht="25.5" customHeight="1">
      <c r="A64" s="268">
        <v>45</v>
      </c>
      <c r="B64" s="275" t="s">
        <v>375</v>
      </c>
      <c r="C64" s="271">
        <f>'2.CHI TIET'!AO73</f>
        <v>0</v>
      </c>
      <c r="D64" s="271">
        <f>'2.CHI TIET'!AQ73</f>
        <v>0</v>
      </c>
      <c r="E64" s="271">
        <f>'2.CHI TIET'!AR73</f>
        <v>0</v>
      </c>
      <c r="F64" s="271">
        <f>'2.CHI TIET'!AS73</f>
        <v>0</v>
      </c>
      <c r="G64" s="271">
        <f>'2.CHI TIET'!AT73</f>
        <v>0</v>
      </c>
      <c r="H64" s="417">
        <f>'2.CHI TIET'!AU73</f>
        <v>0</v>
      </c>
      <c r="I64" s="408">
        <f>'2.CHI TIET'!AV73</f>
        <v>0</v>
      </c>
      <c r="J64" s="271">
        <f>'2.CHI TIET'!AW73</f>
        <v>0</v>
      </c>
      <c r="K64" s="271">
        <f>'2.CHI TIET'!AX73</f>
        <v>0</v>
      </c>
      <c r="L64" s="271">
        <f>'2.CHI TIET'!AY73</f>
        <v>0</v>
      </c>
      <c r="M64" s="270"/>
      <c r="N64" s="250"/>
    </row>
    <row r="65" spans="1:18" ht="25.5" hidden="1" customHeight="1">
      <c r="A65" s="268">
        <v>14</v>
      </c>
      <c r="B65" s="272" t="s">
        <v>422</v>
      </c>
      <c r="C65" s="273" t="e">
        <f>'2.CHI TIET'!AO52</f>
        <v>#REF!</v>
      </c>
      <c r="D65" s="273" t="e">
        <f>'2.CHI TIET'!AQ52</f>
        <v>#REF!</v>
      </c>
      <c r="E65" s="273" t="e">
        <f>'2.CHI TIET'!AR52</f>
        <v>#REF!</v>
      </c>
      <c r="F65" s="273" t="e">
        <f>'2.CHI TIET'!AS52</f>
        <v>#REF!</v>
      </c>
      <c r="G65" s="273" t="e">
        <f>'2.CHI TIET'!AT52</f>
        <v>#REF!</v>
      </c>
      <c r="H65" s="427" t="e">
        <f>'2.CHI TIET'!AU52</f>
        <v>#REF!</v>
      </c>
      <c r="I65" s="425" t="e">
        <f>'2.CHI TIET'!AV52</f>
        <v>#REF!</v>
      </c>
      <c r="J65" s="273" t="e">
        <f>'2.CHI TIET'!AW52</f>
        <v>#REF!</v>
      </c>
      <c r="K65" s="273" t="e">
        <f>'2.CHI TIET'!AX52</f>
        <v>#REF!</v>
      </c>
      <c r="L65" s="273" t="e">
        <f>'2.CHI TIET'!AY52</f>
        <v>#REF!</v>
      </c>
      <c r="M65" s="274"/>
      <c r="N65" s="250">
        <v>13</v>
      </c>
      <c r="O65" s="251">
        <v>19</v>
      </c>
    </row>
    <row r="66" spans="1:18" ht="25.5" customHeight="1">
      <c r="A66" s="268">
        <v>44</v>
      </c>
      <c r="B66" s="276" t="s">
        <v>372</v>
      </c>
      <c r="C66" s="271" t="e">
        <f>'2.CHI TIET'!AO62</f>
        <v>#REF!</v>
      </c>
      <c r="D66" s="271" t="e">
        <f>'2.CHI TIET'!AQ62</f>
        <v>#REF!</v>
      </c>
      <c r="E66" s="271" t="e">
        <f>'2.CHI TIET'!AR62</f>
        <v>#REF!</v>
      </c>
      <c r="F66" s="271" t="e">
        <f>'2.CHI TIET'!AS62</f>
        <v>#REF!</v>
      </c>
      <c r="G66" s="271" t="e">
        <f>'2.CHI TIET'!AT62</f>
        <v>#REF!</v>
      </c>
      <c r="H66" s="417" t="e">
        <f>'2.CHI TIET'!AU62</f>
        <v>#REF!</v>
      </c>
      <c r="I66" s="408" t="e">
        <f>'2.CHI TIET'!AV62</f>
        <v>#REF!</v>
      </c>
      <c r="J66" s="271" t="e">
        <f>'2.CHI TIET'!AW62</f>
        <v>#REF!</v>
      </c>
      <c r="K66" s="271" t="e">
        <f>'2.CHI TIET'!AX62</f>
        <v>#REF!</v>
      </c>
      <c r="L66" s="271" t="e">
        <f>'2.CHI TIET'!AY62</f>
        <v>#REF!</v>
      </c>
      <c r="M66" s="270"/>
      <c r="N66" s="250"/>
    </row>
    <row r="67" spans="1:18" ht="25.5" customHeight="1">
      <c r="A67" s="268">
        <v>46</v>
      </c>
      <c r="B67" s="275" t="s">
        <v>347</v>
      </c>
      <c r="C67" s="271" t="e">
        <f>'2.CHI TIET'!#REF!</f>
        <v>#REF!</v>
      </c>
      <c r="D67" s="271" t="e">
        <f>'2.CHI TIET'!#REF!</f>
        <v>#REF!</v>
      </c>
      <c r="E67" s="271" t="e">
        <f>'2.CHI TIET'!#REF!</f>
        <v>#REF!</v>
      </c>
      <c r="F67" s="271" t="e">
        <f>'2.CHI TIET'!#REF!</f>
        <v>#REF!</v>
      </c>
      <c r="G67" s="271" t="e">
        <f>'2.CHI TIET'!#REF!</f>
        <v>#REF!</v>
      </c>
      <c r="H67" s="417" t="e">
        <f>'2.CHI TIET'!#REF!</f>
        <v>#REF!</v>
      </c>
      <c r="I67" s="408" t="e">
        <f>'2.CHI TIET'!#REF!</f>
        <v>#REF!</v>
      </c>
      <c r="J67" s="271" t="e">
        <f>'2.CHI TIET'!#REF!</f>
        <v>#REF!</v>
      </c>
      <c r="K67" s="271" t="e">
        <f>'2.CHI TIET'!#REF!</f>
        <v>#REF!</v>
      </c>
      <c r="L67" s="271" t="e">
        <f>'2.CHI TIET'!#REF!</f>
        <v>#REF!</v>
      </c>
      <c r="M67" s="270"/>
      <c r="N67" s="250"/>
    </row>
    <row r="68" spans="1:18" ht="25.5" customHeight="1">
      <c r="A68" s="268">
        <v>47</v>
      </c>
      <c r="B68" s="276" t="s">
        <v>457</v>
      </c>
      <c r="C68" s="271" t="e">
        <f>'2.CHI TIET'!AO66</f>
        <v>#REF!</v>
      </c>
      <c r="D68" s="271" t="e">
        <f>'2.CHI TIET'!AQ66</f>
        <v>#REF!</v>
      </c>
      <c r="E68" s="271" t="e">
        <f>'2.CHI TIET'!AR66</f>
        <v>#REF!</v>
      </c>
      <c r="F68" s="271" t="e">
        <f>'2.CHI TIET'!AS66</f>
        <v>#REF!</v>
      </c>
      <c r="G68" s="271" t="e">
        <f>'2.CHI TIET'!AT66</f>
        <v>#REF!</v>
      </c>
      <c r="H68" s="417" t="e">
        <f>'2.CHI TIET'!AU66</f>
        <v>#REF!</v>
      </c>
      <c r="I68" s="408" t="e">
        <f>'2.CHI TIET'!AV66</f>
        <v>#REF!</v>
      </c>
      <c r="J68" s="271" t="e">
        <f>'2.CHI TIET'!AW66</f>
        <v>#REF!</v>
      </c>
      <c r="K68" s="271" t="e">
        <f>'2.CHI TIET'!AX66</f>
        <v>#REF!</v>
      </c>
      <c r="L68" s="271" t="e">
        <f>'2.CHI TIET'!AY66</f>
        <v>#REF!</v>
      </c>
      <c r="M68" s="270"/>
      <c r="N68" s="250"/>
    </row>
    <row r="69" spans="1:18" ht="25.5" customHeight="1">
      <c r="A69" s="268">
        <v>48</v>
      </c>
      <c r="B69" s="275" t="s">
        <v>368</v>
      </c>
      <c r="C69" s="271" t="e">
        <f>'2.CHI TIET'!AO53</f>
        <v>#REF!</v>
      </c>
      <c r="D69" s="271" t="e">
        <f>'2.CHI TIET'!AQ53</f>
        <v>#REF!</v>
      </c>
      <c r="E69" s="271" t="e">
        <f>'2.CHI TIET'!AR53</f>
        <v>#REF!</v>
      </c>
      <c r="F69" s="271" t="e">
        <f>'2.CHI TIET'!AS53</f>
        <v>#REF!</v>
      </c>
      <c r="G69" s="271" t="e">
        <f>'2.CHI TIET'!AT53</f>
        <v>#REF!</v>
      </c>
      <c r="H69" s="417" t="e">
        <f>'2.CHI TIET'!AU53</f>
        <v>#REF!</v>
      </c>
      <c r="I69" s="408" t="e">
        <f>'2.CHI TIET'!AV53</f>
        <v>#REF!</v>
      </c>
      <c r="J69" s="271" t="e">
        <f>'2.CHI TIET'!AW53</f>
        <v>#REF!</v>
      </c>
      <c r="K69" s="271" t="e">
        <f>'2.CHI TIET'!AX53</f>
        <v>#REF!</v>
      </c>
      <c r="L69" s="271" t="e">
        <f>'2.CHI TIET'!AY53</f>
        <v>#REF!</v>
      </c>
      <c r="M69" s="270"/>
      <c r="N69" s="250"/>
    </row>
    <row r="70" spans="1:18" ht="25.5" customHeight="1">
      <c r="A70" s="268">
        <v>52</v>
      </c>
      <c r="B70" s="275" t="s">
        <v>369</v>
      </c>
      <c r="C70" s="271" t="e">
        <f>'2.CHI TIET'!AO55</f>
        <v>#REF!</v>
      </c>
      <c r="D70" s="271" t="e">
        <f>'2.CHI TIET'!AQ55</f>
        <v>#REF!</v>
      </c>
      <c r="E70" s="271" t="e">
        <f>'2.CHI TIET'!AR55</f>
        <v>#REF!</v>
      </c>
      <c r="F70" s="271" t="e">
        <f>'2.CHI TIET'!AS55</f>
        <v>#REF!</v>
      </c>
      <c r="G70" s="271" t="e">
        <f>'2.CHI TIET'!AT55</f>
        <v>#REF!</v>
      </c>
      <c r="H70" s="417" t="e">
        <f>'2.CHI TIET'!AU55</f>
        <v>#REF!</v>
      </c>
      <c r="I70" s="408" t="e">
        <f>'2.CHI TIET'!AV55</f>
        <v>#REF!</v>
      </c>
      <c r="J70" s="271" t="e">
        <f>'2.CHI TIET'!AW55</f>
        <v>#REF!</v>
      </c>
      <c r="K70" s="271" t="e">
        <f>'2.CHI TIET'!AX55</f>
        <v>#REF!</v>
      </c>
      <c r="L70" s="271" t="e">
        <f>'2.CHI TIET'!AY55</f>
        <v>#REF!</v>
      </c>
      <c r="M70" s="270"/>
      <c r="N70" s="250"/>
    </row>
    <row r="71" spans="1:18" ht="25.5" customHeight="1">
      <c r="A71" s="268">
        <v>49</v>
      </c>
      <c r="B71" s="275" t="s">
        <v>371</v>
      </c>
      <c r="C71" s="271" t="e">
        <f>'2.CHI TIET'!AO60</f>
        <v>#REF!</v>
      </c>
      <c r="D71" s="271" t="e">
        <f>'2.CHI TIET'!AQ60</f>
        <v>#REF!</v>
      </c>
      <c r="E71" s="271" t="e">
        <f>'2.CHI TIET'!AR60</f>
        <v>#REF!</v>
      </c>
      <c r="F71" s="271" t="e">
        <f>'2.CHI TIET'!AS60</f>
        <v>#REF!</v>
      </c>
      <c r="G71" s="271" t="e">
        <f>'2.CHI TIET'!AT60</f>
        <v>#REF!</v>
      </c>
      <c r="H71" s="417" t="e">
        <f>'2.CHI TIET'!AU60</f>
        <v>#REF!</v>
      </c>
      <c r="I71" s="408" t="e">
        <f>'2.CHI TIET'!AV60</f>
        <v>#REF!</v>
      </c>
      <c r="J71" s="271" t="e">
        <f>'2.CHI TIET'!AW60</f>
        <v>#REF!</v>
      </c>
      <c r="K71" s="271" t="e">
        <f>'2.CHI TIET'!AX60</f>
        <v>#REF!</v>
      </c>
      <c r="L71" s="271" t="e">
        <f>'2.CHI TIET'!AY60</f>
        <v>#REF!</v>
      </c>
      <c r="M71" s="270"/>
      <c r="N71" s="250"/>
    </row>
    <row r="72" spans="1:18" ht="25.5" customHeight="1">
      <c r="A72" s="268">
        <v>51</v>
      </c>
      <c r="B72" s="275" t="s">
        <v>438</v>
      </c>
      <c r="C72" s="271" t="e">
        <f>'2.CHI TIET'!AO48</f>
        <v>#REF!</v>
      </c>
      <c r="D72" s="271" t="e">
        <f>'2.CHI TIET'!AQ48</f>
        <v>#REF!</v>
      </c>
      <c r="E72" s="271" t="e">
        <f>'2.CHI TIET'!AR48</f>
        <v>#REF!</v>
      </c>
      <c r="F72" s="271" t="e">
        <f>'2.CHI TIET'!AS48</f>
        <v>#REF!</v>
      </c>
      <c r="G72" s="271" t="e">
        <f>'2.CHI TIET'!AT48</f>
        <v>#REF!</v>
      </c>
      <c r="H72" s="417" t="e">
        <f>'2.CHI TIET'!AU48</f>
        <v>#REF!</v>
      </c>
      <c r="I72" s="408" t="e">
        <f>'2.CHI TIET'!AV48</f>
        <v>#REF!</v>
      </c>
      <c r="J72" s="271" t="e">
        <f>'2.CHI TIET'!AW48</f>
        <v>#REF!</v>
      </c>
      <c r="K72" s="271" t="e">
        <f>'2.CHI TIET'!AX48</f>
        <v>#REF!</v>
      </c>
      <c r="L72" s="271" t="e">
        <f>'2.CHI TIET'!AY48</f>
        <v>#REF!</v>
      </c>
      <c r="M72" s="270"/>
      <c r="N72" s="250"/>
    </row>
    <row r="73" spans="1:18" ht="25.5" customHeight="1">
      <c r="A73" s="268">
        <v>54</v>
      </c>
      <c r="B73" s="275" t="s">
        <v>456</v>
      </c>
      <c r="C73" s="271" t="e">
        <f>'2.CHI TIET'!AO58</f>
        <v>#REF!</v>
      </c>
      <c r="D73" s="271" t="e">
        <f>'2.CHI TIET'!AQ58</f>
        <v>#REF!</v>
      </c>
      <c r="E73" s="271" t="e">
        <f>'2.CHI TIET'!AR58</f>
        <v>#REF!</v>
      </c>
      <c r="F73" s="271" t="e">
        <f>'2.CHI TIET'!AS58</f>
        <v>#REF!</v>
      </c>
      <c r="G73" s="271" t="e">
        <f>'2.CHI TIET'!AT58</f>
        <v>#REF!</v>
      </c>
      <c r="H73" s="417" t="e">
        <f>'2.CHI TIET'!AU58</f>
        <v>#REF!</v>
      </c>
      <c r="I73" s="408" t="e">
        <f>'2.CHI TIET'!AV58</f>
        <v>#REF!</v>
      </c>
      <c r="J73" s="271" t="e">
        <f>'2.CHI TIET'!AW58</f>
        <v>#REF!</v>
      </c>
      <c r="K73" s="271" t="e">
        <f>'2.CHI TIET'!AX58</f>
        <v>#REF!</v>
      </c>
      <c r="L73" s="271" t="e">
        <f>'2.CHI TIET'!AY58</f>
        <v>#REF!</v>
      </c>
      <c r="M73" s="270"/>
      <c r="N73" s="250"/>
    </row>
    <row r="74" spans="1:18" ht="25.5" customHeight="1">
      <c r="A74" s="268">
        <v>53</v>
      </c>
      <c r="B74" s="275" t="s">
        <v>441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417" t="e">
        <f>'2.CHI TIET'!#REF!</f>
        <v>#REF!</v>
      </c>
      <c r="I74" s="408" t="e">
        <f>'2.CHI TIET'!#REF!</f>
        <v>#REF!</v>
      </c>
      <c r="J74" s="271" t="e">
        <f>'2.CHI TIET'!#REF!</f>
        <v>#REF!</v>
      </c>
      <c r="K74" s="271" t="e">
        <f>'2.CHI TIET'!#REF!</f>
        <v>#REF!</v>
      </c>
      <c r="L74" s="271" t="e">
        <f>'2.CHI TIET'!#REF!</f>
        <v>#REF!</v>
      </c>
      <c r="M74" s="270"/>
      <c r="N74" s="250"/>
    </row>
    <row r="75" spans="1:18" ht="25.5" customHeight="1">
      <c r="A75" s="268">
        <v>55</v>
      </c>
      <c r="B75" s="276" t="s">
        <v>345</v>
      </c>
      <c r="C75" s="271" t="e">
        <f>'2.CHI TIET'!AO22</f>
        <v>#REF!</v>
      </c>
      <c r="D75" s="271" t="e">
        <f>'2.CHI TIET'!AQ22</f>
        <v>#REF!</v>
      </c>
      <c r="E75" s="271" t="e">
        <f>'2.CHI TIET'!AR22</f>
        <v>#REF!</v>
      </c>
      <c r="F75" s="271" t="e">
        <f>'2.CHI TIET'!AS22</f>
        <v>#REF!</v>
      </c>
      <c r="G75" s="271" t="e">
        <f>'2.CHI TIET'!AT22</f>
        <v>#REF!</v>
      </c>
      <c r="H75" s="417" t="e">
        <f>'2.CHI TIET'!AU22</f>
        <v>#REF!</v>
      </c>
      <c r="I75" s="408" t="e">
        <f>'2.CHI TIET'!AV22</f>
        <v>#REF!</v>
      </c>
      <c r="J75" s="271" t="e">
        <f>'2.CHI TIET'!AW22</f>
        <v>#REF!</v>
      </c>
      <c r="K75" s="271" t="e">
        <f>'2.CHI TIET'!AX22</f>
        <v>#REF!</v>
      </c>
      <c r="L75" s="271" t="e">
        <f>'2.CHI TIET'!AY22</f>
        <v>#REF!</v>
      </c>
      <c r="M75" s="270"/>
      <c r="N75" s="250"/>
    </row>
    <row r="76" spans="1:18" ht="25.5" hidden="1" customHeight="1">
      <c r="A76" s="268">
        <v>15</v>
      </c>
      <c r="B76" s="272" t="s">
        <v>423</v>
      </c>
      <c r="C76" s="273" t="e">
        <f>'2.CHI TIET'!AO56</f>
        <v>#REF!</v>
      </c>
      <c r="D76" s="273" t="e">
        <f>'2.CHI TIET'!AQ56</f>
        <v>#REF!</v>
      </c>
      <c r="E76" s="273" t="e">
        <f>'2.CHI TIET'!AR56</f>
        <v>#REF!</v>
      </c>
      <c r="F76" s="273" t="e">
        <f>'2.CHI TIET'!AS56</f>
        <v>#REF!</v>
      </c>
      <c r="G76" s="273" t="e">
        <f>'2.CHI TIET'!AT56</f>
        <v>#REF!</v>
      </c>
      <c r="H76" s="372" t="e">
        <f>'2.CHI TIET'!AU56</f>
        <v>#REF!</v>
      </c>
      <c r="I76" s="426" t="e">
        <f>'2.CHI TIET'!AV56</f>
        <v>#REF!</v>
      </c>
      <c r="J76" s="372" t="e">
        <f>'2.CHI TIET'!AW56</f>
        <v>#REF!</v>
      </c>
      <c r="K76" s="372" t="e">
        <f>'2.CHI TIET'!AX56</f>
        <v>#REF!</v>
      </c>
      <c r="L76" s="372" t="e">
        <f>'2.CHI TIET'!AY56</f>
        <v>#REF!</v>
      </c>
      <c r="M76" s="274"/>
      <c r="N76" s="250">
        <v>11</v>
      </c>
      <c r="O76" s="279">
        <v>26</v>
      </c>
      <c r="P76" s="279"/>
      <c r="Q76" s="279"/>
      <c r="R76" s="279"/>
    </row>
    <row r="77" spans="1:18" ht="25.5" customHeight="1">
      <c r="A77" s="268">
        <v>50</v>
      </c>
      <c r="B77" s="275" t="s">
        <v>440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417" t="e">
        <f>'2.CHI TIET'!#REF!</f>
        <v>#REF!</v>
      </c>
      <c r="I77" s="408" t="e">
        <f>'2.CHI TIET'!#REF!</f>
        <v>#REF!</v>
      </c>
      <c r="J77" s="271" t="e">
        <f>'2.CHI TIET'!#REF!</f>
        <v>#REF!</v>
      </c>
      <c r="K77" s="271" t="e">
        <f>'2.CHI TIET'!#REF!</f>
        <v>#REF!</v>
      </c>
      <c r="L77" s="271" t="e">
        <f>'2.CHI TIET'!#REF!</f>
        <v>#REF!</v>
      </c>
      <c r="M77" s="270"/>
      <c r="N77" s="250"/>
    </row>
    <row r="78" spans="1:18" ht="25.5" customHeight="1">
      <c r="A78" s="280">
        <v>56</v>
      </c>
      <c r="B78" s="275" t="s">
        <v>449</v>
      </c>
      <c r="C78" s="271" t="e">
        <f>'2.CHI TIET'!#REF!</f>
        <v>#REF!</v>
      </c>
      <c r="D78" s="271" t="e">
        <f>'2.CHI TIET'!#REF!</f>
        <v>#REF!</v>
      </c>
      <c r="E78" s="271" t="e">
        <f>'2.CHI TIET'!#REF!</f>
        <v>#REF!</v>
      </c>
      <c r="F78" s="271" t="e">
        <f>'2.CHI TIET'!#REF!</f>
        <v>#REF!</v>
      </c>
      <c r="G78" s="271" t="e">
        <f>'2.CHI TIET'!#REF!</f>
        <v>#REF!</v>
      </c>
      <c r="H78" s="278" t="e">
        <f>'2.CHI TIET'!#REF!</f>
        <v>#REF!</v>
      </c>
      <c r="I78" s="409" t="e">
        <f>'2.CHI TIET'!#REF!</f>
        <v>#REF!</v>
      </c>
      <c r="J78" s="278" t="e">
        <f>'2.CHI TIET'!#REF!</f>
        <v>#REF!</v>
      </c>
      <c r="K78" s="278" t="e">
        <f>'2.CHI TIET'!#REF!</f>
        <v>#REF!</v>
      </c>
      <c r="L78" s="278" t="e">
        <f>'2.CHI TIET'!#REF!</f>
        <v>#REF!</v>
      </c>
      <c r="M78" s="270"/>
      <c r="N78" s="283"/>
      <c r="O78" s="284"/>
      <c r="P78" s="284"/>
      <c r="Q78" s="284"/>
      <c r="R78" s="284"/>
    </row>
    <row r="79" spans="1:18" s="284" customFormat="1" ht="25.5" customHeight="1">
      <c r="A79" s="268">
        <v>57</v>
      </c>
      <c r="B79" s="275" t="s">
        <v>373</v>
      </c>
      <c r="C79" s="271" t="e">
        <f>'2.CHI TIET'!AO65</f>
        <v>#REF!</v>
      </c>
      <c r="D79" s="271" t="e">
        <f>'2.CHI TIET'!AQ65</f>
        <v>#REF!</v>
      </c>
      <c r="E79" s="271" t="e">
        <f>'2.CHI TIET'!AR65</f>
        <v>#REF!</v>
      </c>
      <c r="F79" s="271" t="e">
        <f>'2.CHI TIET'!AS65</f>
        <v>#REF!</v>
      </c>
      <c r="G79" s="271" t="e">
        <f>'2.CHI TIET'!AT65</f>
        <v>#REF!</v>
      </c>
      <c r="H79" s="278" t="e">
        <f>'2.CHI TIET'!AU65</f>
        <v>#REF!</v>
      </c>
      <c r="I79" s="409" t="e">
        <f>'2.CHI TIET'!AV65</f>
        <v>#REF!</v>
      </c>
      <c r="J79" s="278" t="e">
        <f>'2.CHI TIET'!AW65</f>
        <v>#REF!</v>
      </c>
      <c r="K79" s="278" t="e">
        <f>'2.CHI TIET'!AX65</f>
        <v>#REF!</v>
      </c>
      <c r="L79" s="278" t="e">
        <f>'2.CHI TIET'!AY65</f>
        <v>#REF!</v>
      </c>
      <c r="M79" s="270"/>
      <c r="N79" s="250"/>
      <c r="O79" s="251"/>
      <c r="P79" s="251"/>
      <c r="Q79" s="251"/>
      <c r="R79" s="251"/>
    </row>
    <row r="80" spans="1:18" s="284" customFormat="1" ht="25.5" customHeight="1">
      <c r="A80" s="280">
        <v>58</v>
      </c>
      <c r="B80" s="275" t="s">
        <v>455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417" t="e">
        <f>'2.CHI TIET'!#REF!</f>
        <v>#REF!</v>
      </c>
      <c r="I80" s="408" t="e">
        <f>'2.CHI TIET'!#REF!</f>
        <v>#REF!</v>
      </c>
      <c r="J80" s="271" t="e">
        <f>'2.CHI TIET'!#REF!</f>
        <v>#REF!</v>
      </c>
      <c r="K80" s="271" t="e">
        <f>'2.CHI TIET'!#REF!</f>
        <v>#REF!</v>
      </c>
      <c r="L80" s="271" t="e">
        <f>'2.CHI TIET'!#REF!</f>
        <v>#REF!</v>
      </c>
      <c r="M80" s="270" t="s">
        <v>470</v>
      </c>
      <c r="N80" s="283"/>
    </row>
    <row r="81" spans="1:18" s="284" customFormat="1" ht="25.5" customHeight="1">
      <c r="A81" s="268">
        <v>59</v>
      </c>
      <c r="B81" s="275" t="s">
        <v>355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417" t="e">
        <f>'2.CHI TIET'!#REF!</f>
        <v>#REF!</v>
      </c>
      <c r="I81" s="408" t="e">
        <f>'2.CHI TIET'!#REF!</f>
        <v>#REF!</v>
      </c>
      <c r="J81" s="271" t="e">
        <f>'2.CHI TIET'!#REF!</f>
        <v>#REF!</v>
      </c>
      <c r="K81" s="271" t="e">
        <f>'2.CHI TIET'!#REF!</f>
        <v>#REF!</v>
      </c>
      <c r="L81" s="271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hidden="1" customHeight="1">
      <c r="A82" s="268">
        <v>9</v>
      </c>
      <c r="B82" s="272" t="s">
        <v>416</v>
      </c>
      <c r="C82" s="273" t="e">
        <f>'2.CHI TIET'!AO38</f>
        <v>#REF!</v>
      </c>
      <c r="D82" s="273" t="e">
        <f>'2.CHI TIET'!AQ38</f>
        <v>#REF!</v>
      </c>
      <c r="E82" s="273" t="e">
        <f>'2.CHI TIET'!AR38</f>
        <v>#REF!</v>
      </c>
      <c r="F82" s="273" t="e">
        <f>'2.CHI TIET'!AS38</f>
        <v>#REF!</v>
      </c>
      <c r="G82" s="273" t="e">
        <f>'2.CHI TIET'!AT38</f>
        <v>#REF!</v>
      </c>
      <c r="H82" s="372" t="e">
        <f>'2.CHI TIET'!AU38</f>
        <v>#REF!</v>
      </c>
      <c r="I82" s="426" t="e">
        <f>'2.CHI TIET'!AV38</f>
        <v>#REF!</v>
      </c>
      <c r="J82" s="372" t="e">
        <f>'2.CHI TIET'!AW38</f>
        <v>#REF!</v>
      </c>
      <c r="K82" s="372" t="e">
        <f>'2.CHI TIET'!AX38</f>
        <v>#REF!</v>
      </c>
      <c r="L82" s="372" t="e">
        <f>'2.CHI TIET'!AY38</f>
        <v>#REF!</v>
      </c>
      <c r="M82" s="274"/>
      <c r="N82" s="250">
        <v>18</v>
      </c>
      <c r="O82" s="251">
        <v>15</v>
      </c>
      <c r="P82" s="251"/>
      <c r="Q82" s="251"/>
      <c r="R82" s="251"/>
    </row>
    <row r="83" spans="1:18" s="284" customFormat="1" ht="25.5" customHeight="1">
      <c r="A83" s="268">
        <v>60</v>
      </c>
      <c r="B83" s="275" t="s">
        <v>354</v>
      </c>
      <c r="C83" s="271" t="e">
        <f>'2.CHI TIET'!#REF!</f>
        <v>#REF!</v>
      </c>
      <c r="D83" s="271" t="e">
        <f>'2.CHI TIET'!#REF!</f>
        <v>#REF!</v>
      </c>
      <c r="E83" s="271" t="e">
        <f>'2.CHI TIET'!#REF!</f>
        <v>#REF!</v>
      </c>
      <c r="F83" s="271" t="e">
        <f>'2.CHI TIET'!#REF!</f>
        <v>#REF!</v>
      </c>
      <c r="G83" s="271" t="e">
        <f>'2.CHI TIET'!#REF!</f>
        <v>#REF!</v>
      </c>
      <c r="H83" s="278" t="e">
        <f>'2.CHI TIET'!#REF!</f>
        <v>#REF!</v>
      </c>
      <c r="I83" s="409" t="e">
        <f>'2.CHI TIET'!#REF!</f>
        <v>#REF!</v>
      </c>
      <c r="J83" s="278" t="e">
        <f>'2.CHI TIET'!#REF!</f>
        <v>#REF!</v>
      </c>
      <c r="K83" s="278" t="e">
        <f>'2.CHI TIET'!#REF!</f>
        <v>#REF!</v>
      </c>
      <c r="L83" s="278" t="e">
        <f>'2.CHI TIET'!#REF!</f>
        <v>#REF!</v>
      </c>
      <c r="M83" s="270"/>
      <c r="N83" s="250"/>
      <c r="O83" s="251"/>
      <c r="P83" s="251"/>
      <c r="Q83" s="251"/>
      <c r="R83" s="251"/>
    </row>
    <row r="84" spans="1:18" s="284" customFormat="1" ht="25.5" customHeight="1">
      <c r="A84" s="268">
        <v>61</v>
      </c>
      <c r="B84" s="275" t="s">
        <v>365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278" t="e">
        <f>'2.CHI TIET'!#REF!</f>
        <v>#REF!</v>
      </c>
      <c r="I84" s="409" t="e">
        <f>'2.CHI TIET'!#REF!</f>
        <v>#REF!</v>
      </c>
      <c r="J84" s="278" t="e">
        <f>'2.CHI TIET'!#REF!</f>
        <v>#REF!</v>
      </c>
      <c r="K84" s="278" t="e">
        <f>'2.CHI TIET'!#REF!</f>
        <v>#REF!</v>
      </c>
      <c r="L84" s="278" t="e">
        <f>'2.CHI TIET'!#REF!</f>
        <v>#REF!</v>
      </c>
      <c r="M84" s="270"/>
      <c r="N84" s="250"/>
      <c r="O84" s="251"/>
      <c r="P84" s="251"/>
      <c r="Q84" s="251"/>
      <c r="R84" s="251"/>
    </row>
    <row r="85" spans="1:18" s="284" customFormat="1" ht="25.5" customHeight="1">
      <c r="A85" s="268">
        <v>62</v>
      </c>
      <c r="B85" s="275" t="s">
        <v>442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278" t="e">
        <f>'2.CHI TIET'!#REF!</f>
        <v>#REF!</v>
      </c>
      <c r="I85" s="409" t="e">
        <f>'2.CHI TIET'!#REF!</f>
        <v>#REF!</v>
      </c>
      <c r="J85" s="278" t="e">
        <f>'2.CHI TIET'!#REF!</f>
        <v>#REF!</v>
      </c>
      <c r="K85" s="278" t="e">
        <f>'2.CHI TIET'!#REF!</f>
        <v>#REF!</v>
      </c>
      <c r="L85" s="278" t="e">
        <f>'2.CHI TIET'!#REF!</f>
        <v>#REF!</v>
      </c>
      <c r="M85" s="270"/>
      <c r="N85" s="250"/>
      <c r="O85" s="251"/>
      <c r="P85" s="251"/>
      <c r="Q85" s="251"/>
      <c r="R85" s="251"/>
    </row>
    <row r="86" spans="1:18" s="284" customFormat="1" ht="25.5" customHeight="1">
      <c r="A86" s="268">
        <v>63</v>
      </c>
      <c r="B86" s="275" t="s">
        <v>443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417" t="e">
        <f>'2.CHI TIET'!#REF!</f>
        <v>#REF!</v>
      </c>
      <c r="I86" s="408" t="e">
        <f>'2.CHI TIET'!#REF!</f>
        <v>#REF!</v>
      </c>
      <c r="J86" s="271" t="e">
        <f>'2.CHI TIET'!#REF!</f>
        <v>#REF!</v>
      </c>
      <c r="K86" s="271" t="e">
        <f>'2.CHI TIET'!#REF!</f>
        <v>#REF!</v>
      </c>
      <c r="L86" s="271" t="e">
        <f>'2.CHI TIET'!#REF!</f>
        <v>#REF!</v>
      </c>
      <c r="M86" s="270" t="s">
        <v>470</v>
      </c>
      <c r="N86" s="250"/>
      <c r="O86" s="251"/>
      <c r="P86" s="251"/>
      <c r="Q86" s="251"/>
      <c r="R86" s="251"/>
    </row>
    <row r="87" spans="1:18" s="284" customFormat="1" ht="25.5" customHeight="1">
      <c r="A87" s="268">
        <v>64</v>
      </c>
      <c r="B87" s="275" t="s">
        <v>370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417" t="e">
        <f>'2.CHI TIET'!#REF!</f>
        <v>#REF!</v>
      </c>
      <c r="I87" s="408" t="e">
        <f>'2.CHI TIET'!#REF!</f>
        <v>#REF!</v>
      </c>
      <c r="J87" s="271" t="e">
        <f>'2.CHI TIET'!#REF!</f>
        <v>#REF!</v>
      </c>
      <c r="K87" s="271" t="e">
        <f>'2.CHI TIET'!#REF!</f>
        <v>#REF!</v>
      </c>
      <c r="L87" s="271" t="e">
        <f>'2.CHI TIET'!#REF!</f>
        <v>#REF!</v>
      </c>
      <c r="M87" s="270" t="s">
        <v>470</v>
      </c>
      <c r="N87" s="250"/>
      <c r="O87" s="251"/>
      <c r="P87" s="251"/>
      <c r="Q87" s="251"/>
      <c r="R87" s="251"/>
    </row>
    <row r="88" spans="1:18" s="284" customFormat="1" ht="25.5" customHeight="1">
      <c r="A88" s="268">
        <v>65</v>
      </c>
      <c r="B88" s="275" t="s">
        <v>444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417" t="e">
        <f>'2.CHI TIET'!#REF!</f>
        <v>#REF!</v>
      </c>
      <c r="I88" s="408" t="e">
        <f>'2.CHI TIET'!#REF!</f>
        <v>#REF!</v>
      </c>
      <c r="J88" s="271" t="e">
        <f>'2.CHI TIET'!#REF!</f>
        <v>#REF!</v>
      </c>
      <c r="K88" s="271" t="e">
        <f>'2.CHI TIET'!#REF!</f>
        <v>#REF!</v>
      </c>
      <c r="L88" s="271" t="e">
        <f>'2.CHI TIET'!#REF!</f>
        <v>#REF!</v>
      </c>
      <c r="M88" s="270" t="s">
        <v>470</v>
      </c>
      <c r="N88" s="250"/>
      <c r="O88" s="251"/>
      <c r="P88" s="251"/>
      <c r="Q88" s="251"/>
      <c r="R88" s="251"/>
    </row>
    <row r="89" spans="1:18" s="284" customFormat="1" ht="25.5" customHeight="1">
      <c r="A89" s="268">
        <v>66</v>
      </c>
      <c r="B89" s="275" t="s">
        <v>446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417" t="e">
        <f>'2.CHI TIET'!#REF!</f>
        <v>#REF!</v>
      </c>
      <c r="I89" s="408" t="e">
        <f>'2.CHI TIET'!#REF!</f>
        <v>#REF!</v>
      </c>
      <c r="J89" s="271" t="e">
        <f>'2.CHI TIET'!#REF!</f>
        <v>#REF!</v>
      </c>
      <c r="K89" s="271" t="e">
        <f>'2.CHI TIET'!#REF!</f>
        <v>#REF!</v>
      </c>
      <c r="L89" s="271" t="e">
        <f>'2.CHI TIET'!#REF!</f>
        <v>#REF!</v>
      </c>
      <c r="M89" s="270" t="s">
        <v>470</v>
      </c>
      <c r="N89" s="250"/>
      <c r="O89" s="251"/>
      <c r="P89" s="251"/>
      <c r="Q89" s="251"/>
      <c r="R89" s="251"/>
    </row>
    <row r="90" spans="1:18" ht="25.5" customHeight="1">
      <c r="A90" s="280">
        <v>67</v>
      </c>
      <c r="B90" s="275" t="s">
        <v>450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417" t="e">
        <f>'2.CHI TIET'!#REF!</f>
        <v>#REF!</v>
      </c>
      <c r="I90" s="408" t="e">
        <f>'2.CHI TIET'!#REF!</f>
        <v>#REF!</v>
      </c>
      <c r="J90" s="271" t="e">
        <f>'2.CHI TIET'!#REF!</f>
        <v>#REF!</v>
      </c>
      <c r="K90" s="271" t="e">
        <f>'2.CHI TIET'!#REF!</f>
        <v>#REF!</v>
      </c>
      <c r="L90" s="271" t="e">
        <f>'2.CHI TIET'!#REF!</f>
        <v>#REF!</v>
      </c>
      <c r="M90" s="270" t="s">
        <v>470</v>
      </c>
      <c r="N90" s="283"/>
      <c r="O90" s="284"/>
      <c r="P90" s="284"/>
      <c r="Q90" s="284"/>
      <c r="R90" s="284"/>
    </row>
    <row r="91" spans="1:18" ht="25.5" customHeight="1">
      <c r="A91" s="280">
        <v>68</v>
      </c>
      <c r="B91" s="275" t="s">
        <v>467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417" t="e">
        <f>'2.CHI TIET'!#REF!</f>
        <v>#REF!</v>
      </c>
      <c r="I91" s="408" t="e">
        <f>'2.CHI TIET'!#REF!</f>
        <v>#REF!</v>
      </c>
      <c r="J91" s="271" t="e">
        <f>'2.CHI TIET'!#REF!</f>
        <v>#REF!</v>
      </c>
      <c r="K91" s="271" t="e">
        <f>'2.CHI TIET'!#REF!</f>
        <v>#REF!</v>
      </c>
      <c r="L91" s="271" t="e">
        <f>'2.CHI TIET'!#REF!</f>
        <v>#REF!</v>
      </c>
      <c r="M91" s="270" t="s">
        <v>470</v>
      </c>
      <c r="N91" s="283"/>
      <c r="O91" s="284"/>
      <c r="P91" s="284"/>
      <c r="Q91" s="284"/>
      <c r="R91" s="284"/>
    </row>
    <row r="92" spans="1:18" ht="25.5" hidden="1" customHeight="1">
      <c r="A92" s="268">
        <v>18</v>
      </c>
      <c r="B92" s="272" t="s">
        <v>426</v>
      </c>
      <c r="C92" s="273" t="e">
        <f>'2.CHI TIET'!AO80</f>
        <v>#REF!</v>
      </c>
      <c r="D92" s="273" t="e">
        <f>'2.CHI TIET'!AQ80</f>
        <v>#REF!</v>
      </c>
      <c r="E92" s="273" t="e">
        <f>'2.CHI TIET'!AR80</f>
        <v>#REF!</v>
      </c>
      <c r="F92" s="273" t="e">
        <f>'2.CHI TIET'!AS80</f>
        <v>#REF!</v>
      </c>
      <c r="G92" s="273" t="e">
        <f>'2.CHI TIET'!AT80</f>
        <v>#REF!</v>
      </c>
      <c r="H92" s="427" t="e">
        <f>'2.CHI TIET'!AU80</f>
        <v>#REF!</v>
      </c>
      <c r="I92" s="425" t="e">
        <f>'2.CHI TIET'!AV80</f>
        <v>#REF!</v>
      </c>
      <c r="J92" s="273" t="e">
        <f>'2.CHI TIET'!AW80</f>
        <v>#REF!</v>
      </c>
      <c r="K92" s="273" t="e">
        <f>'2.CHI TIET'!AX80</f>
        <v>#REF!</v>
      </c>
      <c r="L92" s="273" t="e">
        <f>'2.CHI TIET'!AY80</f>
        <v>#REF!</v>
      </c>
      <c r="M92" s="274"/>
      <c r="N92" s="250">
        <v>7</v>
      </c>
      <c r="O92" s="251">
        <v>9</v>
      </c>
    </row>
    <row r="93" spans="1:18" ht="25.5" customHeight="1">
      <c r="A93" s="268">
        <v>69</v>
      </c>
      <c r="B93" s="275" t="s">
        <v>380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422" t="e">
        <f>'2.CHI TIET'!#REF!</f>
        <v>#REF!</v>
      </c>
      <c r="I93" s="408" t="e">
        <f>'2.CHI TIET'!#REF!</f>
        <v>#REF!</v>
      </c>
      <c r="J93" s="271" t="e">
        <f>'2.CHI TIET'!#REF!</f>
        <v>#REF!</v>
      </c>
      <c r="K93" s="271" t="e">
        <f>'2.CHI TIET'!#REF!</f>
        <v>#REF!</v>
      </c>
      <c r="L93" s="271" t="e">
        <f>'2.CHI TIET'!#REF!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4"/>
      <c r="I94" s="271"/>
      <c r="J94" s="271"/>
      <c r="K94" s="271"/>
      <c r="L94" s="271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42</v>
      </c>
      <c r="O106" s="287">
        <f>O7+O11+O16+O20+O26+O31+O33+O39+O44+O48+O52+O56+O60+O64+O69+O90+O99+O104</f>
        <v>43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6"/>
      <c r="N110" s="250"/>
    </row>
  </sheetData>
  <sortState ref="A7:R93">
    <sortCondition descending="1" ref="H7:H93"/>
  </sortState>
  <mergeCells count="1">
    <mergeCell ref="B4:M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S17" sqref="S17"/>
    </sheetView>
  </sheetViews>
  <sheetFormatPr defaultColWidth="17.28515625" defaultRowHeight="15" customHeight="1"/>
  <cols>
    <col min="1" max="1" width="4.28515625" style="297" hidden="1" customWidth="1"/>
    <col min="2" max="2" width="46.28515625" style="298" customWidth="1"/>
    <col min="3" max="4" width="10.85546875" style="245" hidden="1" customWidth="1"/>
    <col min="5" max="5" width="28.28515625" style="246" customWidth="1"/>
    <col min="6" max="6" width="8.7109375" style="246" hidden="1" customWidth="1"/>
    <col min="7" max="7" width="10.85546875" style="246" hidden="1" customWidth="1"/>
    <col min="8" max="9" width="10.28515625" style="245" hidden="1" customWidth="1"/>
    <col min="10" max="10" width="25.140625" style="246" customWidth="1"/>
    <col min="11" max="11" width="8.7109375" style="246" hidden="1" customWidth="1"/>
    <col min="12" max="12" width="10.28515625" style="246" hidden="1" customWidth="1"/>
    <col min="13" max="13" width="12" style="299" hidden="1" customWidth="1"/>
    <col min="14" max="14" width="17.28515625" style="251" hidden="1" customWidth="1"/>
    <col min="15" max="15" width="7.140625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5" ht="15.75" customHeight="1">
      <c r="A1" s="243" t="s">
        <v>0</v>
      </c>
      <c r="B1" s="243" t="s">
        <v>0</v>
      </c>
      <c r="C1" s="244"/>
      <c r="F1" s="247"/>
      <c r="G1" s="247"/>
      <c r="H1" s="248" t="s">
        <v>399</v>
      </c>
      <c r="I1" s="248"/>
      <c r="J1" s="248" t="s">
        <v>399</v>
      </c>
      <c r="K1" s="247"/>
      <c r="L1" s="247"/>
      <c r="M1" s="249"/>
      <c r="N1" s="250"/>
    </row>
    <row r="2" spans="1:15" ht="15.75" customHeight="1">
      <c r="A2" s="332" t="s">
        <v>394</v>
      </c>
      <c r="B2" s="332" t="s">
        <v>394</v>
      </c>
      <c r="C2" s="244"/>
      <c r="F2" s="247"/>
      <c r="G2" s="247"/>
      <c r="H2" s="424" t="s">
        <v>491</v>
      </c>
      <c r="I2" s="424"/>
      <c r="J2" s="424" t="s">
        <v>491</v>
      </c>
      <c r="K2" s="247"/>
      <c r="L2" s="247"/>
      <c r="M2" s="249"/>
      <c r="N2" s="250"/>
    </row>
    <row r="3" spans="1:15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15" s="250" customFormat="1" ht="36" customHeight="1">
      <c r="A4" s="411"/>
      <c r="B4" s="515" t="s">
        <v>492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</row>
    <row r="5" spans="1:15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15" s="246" customFormat="1" ht="28.5" customHeight="1">
      <c r="A6" s="399"/>
      <c r="B6" s="407" t="s">
        <v>473</v>
      </c>
      <c r="C6" s="260" t="s">
        <v>404</v>
      </c>
      <c r="D6" s="260" t="s">
        <v>430</v>
      </c>
      <c r="E6" s="261" t="s">
        <v>484</v>
      </c>
      <c r="F6" s="262" t="s">
        <v>406</v>
      </c>
      <c r="G6" s="263" t="s">
        <v>407</v>
      </c>
      <c r="H6" s="334" t="s">
        <v>404</v>
      </c>
      <c r="I6" s="412" t="s">
        <v>430</v>
      </c>
      <c r="J6" s="445" t="s">
        <v>493</v>
      </c>
      <c r="K6" s="414" t="s">
        <v>406</v>
      </c>
      <c r="L6" s="336" t="s">
        <v>407</v>
      </c>
      <c r="M6" s="400"/>
      <c r="N6" s="247"/>
    </row>
    <row r="7" spans="1:15" ht="25.5" customHeight="1">
      <c r="A7" s="264"/>
      <c r="B7" s="379" t="s">
        <v>352</v>
      </c>
      <c r="C7" s="300" t="e">
        <f>'2.CHI TIET'!AO35</f>
        <v>#REF!</v>
      </c>
      <c r="D7" s="300" t="e">
        <f>'2.CHI TIET'!AQ35</f>
        <v>#REF!</v>
      </c>
      <c r="E7" s="300" t="e">
        <f>'2.CHI TIET'!AR35</f>
        <v>#REF!</v>
      </c>
      <c r="F7" s="300" t="e">
        <f>'2.CHI TIET'!AS35</f>
        <v>#REF!</v>
      </c>
      <c r="G7" s="300" t="e">
        <f>'2.CHI TIET'!AT35</f>
        <v>#REF!</v>
      </c>
      <c r="H7" s="304" t="e">
        <f>'2.CHI TIET'!AU35</f>
        <v>#REF!</v>
      </c>
      <c r="I7" s="300" t="e">
        <f>'2.CHI TIET'!AV35</f>
        <v>#REF!</v>
      </c>
      <c r="J7" s="416" t="e">
        <f>'2.CHI TIET'!AW35</f>
        <v>#REF!</v>
      </c>
      <c r="K7" s="415" t="e">
        <f>'2.CHI TIET'!AX35</f>
        <v>#REF!</v>
      </c>
      <c r="L7" s="300" t="e">
        <f>'2.CHI TIET'!AY35</f>
        <v>#REF!</v>
      </c>
      <c r="M7" s="376"/>
      <c r="N7" s="250"/>
    </row>
    <row r="8" spans="1:15" ht="25.5" customHeight="1">
      <c r="A8" s="268"/>
      <c r="B8" s="374" t="s">
        <v>361</v>
      </c>
      <c r="C8" s="300" t="e">
        <f>'2.CHI TIET'!#REF!</f>
        <v>#REF!</v>
      </c>
      <c r="D8" s="300" t="e">
        <f>'2.CHI TIET'!#REF!</f>
        <v>#REF!</v>
      </c>
      <c r="E8" s="300" t="e">
        <f>'2.CHI TIET'!#REF!</f>
        <v>#REF!</v>
      </c>
      <c r="F8" s="300" t="e">
        <f>'2.CHI TIET'!#REF!</f>
        <v>#REF!</v>
      </c>
      <c r="G8" s="300" t="e">
        <f>'2.CHI TIET'!#REF!</f>
        <v>#REF!</v>
      </c>
      <c r="H8" s="304" t="e">
        <f>'2.CHI TIET'!#REF!</f>
        <v>#REF!</v>
      </c>
      <c r="I8" s="300" t="e">
        <f>'2.CHI TIET'!#REF!</f>
        <v>#REF!</v>
      </c>
      <c r="J8" s="416" t="e">
        <f>'2.CHI TIET'!#REF!</f>
        <v>#REF!</v>
      </c>
      <c r="K8" s="415" t="e">
        <f>'2.CHI TIET'!#REF!</f>
        <v>#REF!</v>
      </c>
      <c r="L8" s="300" t="e">
        <f>'2.CHI TIET'!#REF!</f>
        <v>#REF!</v>
      </c>
      <c r="M8" s="270"/>
      <c r="N8" s="250"/>
    </row>
    <row r="9" spans="1:15" ht="25.5" customHeight="1">
      <c r="A9" s="268"/>
      <c r="B9" s="381" t="s">
        <v>345</v>
      </c>
      <c r="C9" s="271" t="e">
        <f>'2.CHI TIET'!AO22</f>
        <v>#REF!</v>
      </c>
      <c r="D9" s="271" t="e">
        <f>'2.CHI TIET'!AQ22</f>
        <v>#REF!</v>
      </c>
      <c r="E9" s="271" t="e">
        <f>'2.CHI TIET'!AR22</f>
        <v>#REF!</v>
      </c>
      <c r="F9" s="271" t="e">
        <f>'2.CHI TIET'!AS22</f>
        <v>#REF!</v>
      </c>
      <c r="G9" s="271" t="e">
        <f>'2.CHI TIET'!AT22</f>
        <v>#REF!</v>
      </c>
      <c r="H9" s="305" t="e">
        <f>'2.CHI TIET'!AU22</f>
        <v>#REF!</v>
      </c>
      <c r="I9" s="271" t="e">
        <f>'2.CHI TIET'!AV22</f>
        <v>#REF!</v>
      </c>
      <c r="J9" s="417" t="e">
        <f>'2.CHI TIET'!AW22</f>
        <v>#REF!</v>
      </c>
      <c r="K9" s="408" t="e">
        <f>'2.CHI TIET'!AX22</f>
        <v>#REF!</v>
      </c>
      <c r="L9" s="271" t="e">
        <f>'2.CHI TIET'!AY22</f>
        <v>#REF!</v>
      </c>
      <c r="M9" s="270"/>
      <c r="N9" s="250"/>
    </row>
    <row r="10" spans="1:15" ht="25.5" customHeight="1">
      <c r="A10" s="268"/>
      <c r="B10" s="374" t="s">
        <v>379</v>
      </c>
      <c r="C10" s="271" t="e">
        <f>'2.CHI TIET'!AO78</f>
        <v>#REF!</v>
      </c>
      <c r="D10" s="271" t="e">
        <f>'2.CHI TIET'!AQ78</f>
        <v>#REF!</v>
      </c>
      <c r="E10" s="271" t="e">
        <f>'2.CHI TIET'!AR78</f>
        <v>#REF!</v>
      </c>
      <c r="F10" s="271" t="e">
        <f>'2.CHI TIET'!AS78</f>
        <v>#REF!</v>
      </c>
      <c r="G10" s="271" t="e">
        <f>'2.CHI TIET'!AT78</f>
        <v>#REF!</v>
      </c>
      <c r="H10" s="305" t="e">
        <f>'2.CHI TIET'!AU78</f>
        <v>#REF!</v>
      </c>
      <c r="I10" s="271" t="e">
        <f>'2.CHI TIET'!AV78</f>
        <v>#REF!</v>
      </c>
      <c r="J10" s="417" t="e">
        <f>'2.CHI TIET'!AW78</f>
        <v>#REF!</v>
      </c>
      <c r="K10" s="408" t="e">
        <f>'2.CHI TIET'!AX78</f>
        <v>#REF!</v>
      </c>
      <c r="L10" s="271" t="e">
        <f>'2.CHI TIET'!AY78</f>
        <v>#REF!</v>
      </c>
      <c r="M10" s="270"/>
      <c r="N10" s="250"/>
    </row>
    <row r="11" spans="1:15" ht="25.5" customHeight="1">
      <c r="A11" s="268"/>
      <c r="B11" s="275" t="s">
        <v>436</v>
      </c>
      <c r="C11" s="271" t="e">
        <f>'2.CHI TIET'!AO31</f>
        <v>#REF!</v>
      </c>
      <c r="D11" s="271" t="e">
        <f>'2.CHI TIET'!AQ31</f>
        <v>#REF!</v>
      </c>
      <c r="E11" s="271" t="e">
        <f>'2.CHI TIET'!AR31</f>
        <v>#REF!</v>
      </c>
      <c r="F11" s="271" t="e">
        <f>'2.CHI TIET'!AS31</f>
        <v>#REF!</v>
      </c>
      <c r="G11" s="271" t="e">
        <f>'2.CHI TIET'!AT31</f>
        <v>#REF!</v>
      </c>
      <c r="H11" s="305" t="e">
        <f>'2.CHI TIET'!AU31</f>
        <v>#REF!</v>
      </c>
      <c r="I11" s="271" t="e">
        <f>'2.CHI TIET'!AV31</f>
        <v>#REF!</v>
      </c>
      <c r="J11" s="417" t="e">
        <f>'2.CHI TIET'!AW31</f>
        <v>#REF!</v>
      </c>
      <c r="K11" s="408" t="e">
        <f>'2.CHI TIET'!AX31</f>
        <v>#REF!</v>
      </c>
      <c r="L11" s="271" t="e">
        <f>'2.CHI TIET'!AY31</f>
        <v>#REF!</v>
      </c>
      <c r="M11" s="270"/>
      <c r="N11" s="250"/>
    </row>
    <row r="12" spans="1:15" ht="25.5" customHeight="1">
      <c r="A12" s="268"/>
      <c r="B12" s="370" t="s">
        <v>334</v>
      </c>
      <c r="C12" s="271" t="e">
        <f>'2.CHI TIET'!AO15</f>
        <v>#REF!</v>
      </c>
      <c r="D12" s="271" t="e">
        <f>'2.CHI TIET'!AQ15</f>
        <v>#REF!</v>
      </c>
      <c r="E12" s="271" t="e">
        <f>'2.CHI TIET'!AR15</f>
        <v>#REF!</v>
      </c>
      <c r="F12" s="271" t="e">
        <f>'2.CHI TIET'!AS15</f>
        <v>#REF!</v>
      </c>
      <c r="G12" s="271" t="e">
        <f>'2.CHI TIET'!AT15</f>
        <v>#REF!</v>
      </c>
      <c r="H12" s="305" t="e">
        <f>'2.CHI TIET'!AU15</f>
        <v>#REF!</v>
      </c>
      <c r="I12" s="271" t="e">
        <f>'2.CHI TIET'!AV15</f>
        <v>#REF!</v>
      </c>
      <c r="J12" s="417" t="e">
        <f>'2.CHI TIET'!AW15</f>
        <v>#REF!</v>
      </c>
      <c r="K12" s="408" t="e">
        <f>'2.CHI TIET'!AX15</f>
        <v>#REF!</v>
      </c>
      <c r="L12" s="271" t="e">
        <f>'2.CHI TIET'!AY15</f>
        <v>#REF!</v>
      </c>
      <c r="M12" s="270"/>
      <c r="N12" s="250"/>
    </row>
    <row r="13" spans="1:15" ht="25.5" hidden="1" customHeight="1">
      <c r="A13" s="268">
        <v>11</v>
      </c>
      <c r="B13" s="272" t="s">
        <v>419</v>
      </c>
      <c r="C13" s="273" t="e">
        <f>'2.CHI TIET'!AO40</f>
        <v>#REF!</v>
      </c>
      <c r="D13" s="273" t="e">
        <f>'2.CHI TIET'!AQ40</f>
        <v>#REF!</v>
      </c>
      <c r="E13" s="273" t="e">
        <f>'2.CHI TIET'!AR40</f>
        <v>#REF!</v>
      </c>
      <c r="F13" s="273" t="e">
        <f>'2.CHI TIET'!AS40</f>
        <v>#REF!</v>
      </c>
      <c r="G13" s="273" t="e">
        <f>'2.CHI TIET'!AT40</f>
        <v>#REF!</v>
      </c>
      <c r="H13" s="306" t="e">
        <f>'2.CHI TIET'!AU40</f>
        <v>#REF!</v>
      </c>
      <c r="I13" s="273" t="e">
        <f>'2.CHI TIET'!AV40</f>
        <v>#REF!</v>
      </c>
      <c r="J13" s="427" t="e">
        <f>'2.CHI TIET'!AW40</f>
        <v>#REF!</v>
      </c>
      <c r="K13" s="425" t="e">
        <f>'2.CHI TIET'!AX40</f>
        <v>#REF!</v>
      </c>
      <c r="L13" s="273" t="e">
        <f>'2.CHI TIET'!AY40</f>
        <v>#REF!</v>
      </c>
      <c r="M13" s="274"/>
      <c r="N13" s="250">
        <v>9</v>
      </c>
      <c r="O13" s="251">
        <v>10</v>
      </c>
    </row>
    <row r="14" spans="1:15" ht="25.5" customHeight="1">
      <c r="A14" s="268"/>
      <c r="B14" s="275" t="s">
        <v>383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417" t="e">
        <f>'2.CHI TIET'!#REF!</f>
        <v>#REF!</v>
      </c>
      <c r="K14" s="408" t="e">
        <f>'2.CHI TIET'!#REF!</f>
        <v>#REF!</v>
      </c>
      <c r="L14" s="271" t="e">
        <f>'2.CHI TIET'!#REF!</f>
        <v>#REF!</v>
      </c>
      <c r="M14" s="270"/>
      <c r="N14" s="250"/>
    </row>
    <row r="15" spans="1:15" ht="25.5" customHeight="1">
      <c r="A15" s="268"/>
      <c r="B15" s="275" t="s">
        <v>377</v>
      </c>
      <c r="C15" s="271" t="e">
        <f>'2.CHI TIET'!#REF!</f>
        <v>#REF!</v>
      </c>
      <c r="D15" s="271" t="e">
        <f>'2.CHI TIET'!#REF!</f>
        <v>#REF!</v>
      </c>
      <c r="E15" s="271" t="e">
        <f>'2.CHI TIET'!#REF!</f>
        <v>#REF!</v>
      </c>
      <c r="F15" s="271" t="e">
        <f>'2.CHI TIET'!#REF!</f>
        <v>#REF!</v>
      </c>
      <c r="G15" s="271" t="e">
        <f>'2.CHI TIET'!#REF!</f>
        <v>#REF!</v>
      </c>
      <c r="H15" s="305" t="e">
        <f>'2.CHI TIET'!#REF!</f>
        <v>#REF!</v>
      </c>
      <c r="I15" s="271" t="e">
        <f>'2.CHI TIET'!#REF!</f>
        <v>#REF!</v>
      </c>
      <c r="J15" s="417" t="e">
        <f>'2.CHI TIET'!#REF!</f>
        <v>#REF!</v>
      </c>
      <c r="K15" s="408" t="e">
        <f>'2.CHI TIET'!#REF!</f>
        <v>#REF!</v>
      </c>
      <c r="L15" s="271" t="e">
        <f>'2.CHI TIET'!#REF!</f>
        <v>#REF!</v>
      </c>
      <c r="M15" s="270"/>
      <c r="N15" s="250"/>
    </row>
    <row r="16" spans="1:15" ht="25.5" customHeight="1">
      <c r="A16" s="268"/>
      <c r="B16" s="370" t="s">
        <v>431</v>
      </c>
      <c r="C16" s="271" t="e">
        <f>'2.CHI TIET'!AO12</f>
        <v>#REF!</v>
      </c>
      <c r="D16" s="271" t="e">
        <f>'2.CHI TIET'!AQ12</f>
        <v>#REF!</v>
      </c>
      <c r="E16" s="271" t="e">
        <f>'2.CHI TIET'!AR12</f>
        <v>#REF!</v>
      </c>
      <c r="F16" s="271" t="e">
        <f>'2.CHI TIET'!AS12</f>
        <v>#REF!</v>
      </c>
      <c r="G16" s="271" t="e">
        <f>'2.CHI TIET'!AT12</f>
        <v>#REF!</v>
      </c>
      <c r="H16" s="305" t="e">
        <f>'2.CHI TIET'!AU12</f>
        <v>#REF!</v>
      </c>
      <c r="I16" s="271" t="e">
        <f>'2.CHI TIET'!AV12</f>
        <v>#REF!</v>
      </c>
      <c r="J16" s="417" t="e">
        <f>'2.CHI TIET'!AW12</f>
        <v>#REF!</v>
      </c>
      <c r="K16" s="408" t="e">
        <f>'2.CHI TIET'!AX12</f>
        <v>#REF!</v>
      </c>
      <c r="L16" s="271" t="e">
        <f>'2.CHI TIET'!AY12</f>
        <v>#REF!</v>
      </c>
      <c r="M16" s="270"/>
      <c r="N16" s="250"/>
    </row>
    <row r="17" spans="1:15" ht="25.5" customHeight="1">
      <c r="A17" s="268"/>
      <c r="B17" s="275" t="s">
        <v>342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305" t="e">
        <f>'2.CHI TIET'!#REF!</f>
        <v>#REF!</v>
      </c>
      <c r="I17" s="271" t="e">
        <f>'2.CHI TIET'!#REF!</f>
        <v>#REF!</v>
      </c>
      <c r="J17" s="417" t="e">
        <f>'2.CHI TIET'!#REF!</f>
        <v>#REF!</v>
      </c>
      <c r="K17" s="408" t="e">
        <f>'2.CHI TIET'!#REF!</f>
        <v>#REF!</v>
      </c>
      <c r="L17" s="271" t="e">
        <f>'2.CHI TIET'!#REF!</f>
        <v>#REF!</v>
      </c>
      <c r="M17" s="270"/>
      <c r="N17" s="250"/>
    </row>
    <row r="18" spans="1:15" ht="25.5" customHeight="1">
      <c r="A18" s="268"/>
      <c r="B18" s="275" t="s">
        <v>343</v>
      </c>
      <c r="C18" s="271" t="e">
        <f>'2.CHI TIET'!#REF!</f>
        <v>#REF!</v>
      </c>
      <c r="D18" s="271" t="e">
        <f>'2.CHI TIET'!#REF!</f>
        <v>#REF!</v>
      </c>
      <c r="E18" s="271" t="e">
        <f>'2.CHI TIET'!#REF!</f>
        <v>#REF!</v>
      </c>
      <c r="F18" s="271" t="e">
        <f>'2.CHI TIET'!#REF!</f>
        <v>#REF!</v>
      </c>
      <c r="G18" s="271" t="e">
        <f>'2.CHI TIET'!#REF!</f>
        <v>#REF!</v>
      </c>
      <c r="H18" s="305" t="e">
        <f>'2.CHI TIET'!#REF!</f>
        <v>#REF!</v>
      </c>
      <c r="I18" s="271" t="e">
        <f>'2.CHI TIET'!#REF!</f>
        <v>#REF!</v>
      </c>
      <c r="J18" s="417" t="e">
        <f>'2.CHI TIET'!#REF!</f>
        <v>#REF!</v>
      </c>
      <c r="K18" s="408" t="e">
        <f>'2.CHI TIET'!#REF!</f>
        <v>#REF!</v>
      </c>
      <c r="L18" s="271" t="e">
        <f>'2.CHI TIET'!#REF!</f>
        <v>#REF!</v>
      </c>
      <c r="M18" s="270"/>
      <c r="N18" s="250"/>
    </row>
    <row r="19" spans="1:15" ht="25.5" hidden="1" customHeight="1">
      <c r="A19" s="268">
        <v>1</v>
      </c>
      <c r="B19" s="380" t="s">
        <v>408</v>
      </c>
      <c r="C19" s="273" t="e">
        <f>'2.CHI TIET'!AO8</f>
        <v>#REF!</v>
      </c>
      <c r="D19" s="273" t="e">
        <f>'2.CHI TIET'!AQ8</f>
        <v>#REF!</v>
      </c>
      <c r="E19" s="273" t="e">
        <f>'2.CHI TIET'!AR8</f>
        <v>#REF!</v>
      </c>
      <c r="F19" s="273" t="e">
        <f>'2.CHI TIET'!AS8</f>
        <v>#REF!</v>
      </c>
      <c r="G19" s="273" t="e">
        <f>'2.CHI TIET'!AT8</f>
        <v>#REF!</v>
      </c>
      <c r="H19" s="306" t="e">
        <f>'2.CHI TIET'!AU8</f>
        <v>#REF!</v>
      </c>
      <c r="I19" s="273" t="e">
        <f>'2.CHI TIET'!AV8</f>
        <v>#REF!</v>
      </c>
      <c r="J19" s="427" t="e">
        <f>'2.CHI TIET'!AW8</f>
        <v>#REF!</v>
      </c>
      <c r="K19" s="425" t="e">
        <f>'2.CHI TIET'!AX8</f>
        <v>#REF!</v>
      </c>
      <c r="L19" s="273" t="e">
        <f>'2.CHI TIET'!AY8</f>
        <v>#REF!</v>
      </c>
      <c r="M19" s="274"/>
      <c r="N19" s="250">
        <v>19</v>
      </c>
      <c r="O19" s="251">
        <v>19</v>
      </c>
    </row>
    <row r="20" spans="1:15" ht="25.5" customHeight="1">
      <c r="A20" s="268"/>
      <c r="B20" s="275" t="s">
        <v>364</v>
      </c>
      <c r="C20" s="271" t="e">
        <f>'2.CHI TIET'!#REF!</f>
        <v>#REF!</v>
      </c>
      <c r="D20" s="271" t="e">
        <f>'2.CHI TIET'!#REF!</f>
        <v>#REF!</v>
      </c>
      <c r="E20" s="271" t="e">
        <f>'2.CHI TIET'!#REF!</f>
        <v>#REF!</v>
      </c>
      <c r="F20" s="271" t="e">
        <f>'2.CHI TIET'!#REF!</f>
        <v>#REF!</v>
      </c>
      <c r="G20" s="271" t="e">
        <f>'2.CHI TIET'!#REF!</f>
        <v>#REF!</v>
      </c>
      <c r="H20" s="305" t="e">
        <f>'2.CHI TIET'!#REF!</f>
        <v>#REF!</v>
      </c>
      <c r="I20" s="271" t="e">
        <f>'2.CHI TIET'!#REF!</f>
        <v>#REF!</v>
      </c>
      <c r="J20" s="417" t="e">
        <f>'2.CHI TIET'!#REF!</f>
        <v>#REF!</v>
      </c>
      <c r="K20" s="408" t="e">
        <f>'2.CHI TIET'!#REF!</f>
        <v>#REF!</v>
      </c>
      <c r="L20" s="271" t="e">
        <f>'2.CHI TIET'!#REF!</f>
        <v>#REF!</v>
      </c>
      <c r="M20" s="270"/>
      <c r="N20" s="250"/>
    </row>
    <row r="21" spans="1:15" ht="25.5" customHeight="1">
      <c r="A21" s="268"/>
      <c r="B21" s="275" t="s">
        <v>432</v>
      </c>
      <c r="C21" s="271" t="e">
        <f>'2.CHI TIET'!#REF!</f>
        <v>#REF!</v>
      </c>
      <c r="D21" s="271" t="e">
        <f>'2.CHI TIET'!#REF!</f>
        <v>#REF!</v>
      </c>
      <c r="E21" s="271" t="e">
        <f>'2.CHI TIET'!#REF!</f>
        <v>#REF!</v>
      </c>
      <c r="F21" s="271" t="e">
        <f>'2.CHI TIET'!#REF!</f>
        <v>#REF!</v>
      </c>
      <c r="G21" s="271" t="e">
        <f>'2.CHI TIET'!#REF!</f>
        <v>#REF!</v>
      </c>
      <c r="H21" s="305" t="e">
        <f>'2.CHI TIET'!#REF!</f>
        <v>#REF!</v>
      </c>
      <c r="I21" s="271" t="e">
        <f>'2.CHI TIET'!#REF!</f>
        <v>#REF!</v>
      </c>
      <c r="J21" s="417" t="e">
        <f>'2.CHI TIET'!#REF!</f>
        <v>#REF!</v>
      </c>
      <c r="K21" s="408" t="e">
        <f>'2.CHI TIET'!#REF!</f>
        <v>#REF!</v>
      </c>
      <c r="L21" s="271" t="e">
        <f>'2.CHI TIET'!#REF!</f>
        <v>#REF!</v>
      </c>
      <c r="M21" s="270"/>
      <c r="N21" s="250"/>
    </row>
    <row r="22" spans="1:15" ht="25.5" customHeight="1">
      <c r="A22" s="268"/>
      <c r="B22" s="275" t="s">
        <v>384</v>
      </c>
      <c r="C22" s="271" t="e">
        <f>'2.CHI TIET'!#REF!</f>
        <v>#REF!</v>
      </c>
      <c r="D22" s="271" t="e">
        <f>'2.CHI TIET'!#REF!</f>
        <v>#REF!</v>
      </c>
      <c r="E22" s="271" t="e">
        <f>'2.CHI TIET'!#REF!</f>
        <v>#REF!</v>
      </c>
      <c r="F22" s="271" t="e">
        <f>'2.CHI TIET'!#REF!</f>
        <v>#REF!</v>
      </c>
      <c r="G22" s="271" t="e">
        <f>'2.CHI TIET'!#REF!</f>
        <v>#REF!</v>
      </c>
      <c r="H22" s="305" t="e">
        <f>'2.CHI TIET'!#REF!</f>
        <v>#REF!</v>
      </c>
      <c r="I22" s="271" t="e">
        <f>'2.CHI TIET'!#REF!</f>
        <v>#REF!</v>
      </c>
      <c r="J22" s="417" t="e">
        <f>'2.CHI TIET'!#REF!</f>
        <v>#REF!</v>
      </c>
      <c r="K22" s="408" t="e">
        <f>'2.CHI TIET'!#REF!</f>
        <v>#REF!</v>
      </c>
      <c r="L22" s="271" t="e">
        <f>'2.CHI TIET'!#REF!</f>
        <v>#REF!</v>
      </c>
      <c r="M22" s="270"/>
      <c r="N22" s="250"/>
    </row>
    <row r="23" spans="1:15" ht="25.5" hidden="1" customHeight="1">
      <c r="A23" s="268">
        <v>4</v>
      </c>
      <c r="B23" s="272" t="s">
        <v>411</v>
      </c>
      <c r="C23" s="273" t="e">
        <f>'2.CHI TIET'!AO19</f>
        <v>#REF!</v>
      </c>
      <c r="D23" s="273" t="e">
        <f>'2.CHI TIET'!AQ19</f>
        <v>#REF!</v>
      </c>
      <c r="E23" s="273" t="e">
        <f>'2.CHI TIET'!AR19</f>
        <v>#REF!</v>
      </c>
      <c r="F23" s="273" t="e">
        <f>'2.CHI TIET'!AS19</f>
        <v>#REF!</v>
      </c>
      <c r="G23" s="273" t="e">
        <f>'2.CHI TIET'!AT19</f>
        <v>#REF!</v>
      </c>
      <c r="H23" s="306" t="e">
        <f>'2.CHI TIET'!AU19</f>
        <v>#REF!</v>
      </c>
      <c r="I23" s="273" t="e">
        <f>'2.CHI TIET'!AV19</f>
        <v>#REF!</v>
      </c>
      <c r="J23" s="427" t="e">
        <f>'2.CHI TIET'!AW19</f>
        <v>#REF!</v>
      </c>
      <c r="K23" s="425" t="e">
        <f>'2.CHI TIET'!AX19</f>
        <v>#REF!</v>
      </c>
      <c r="L23" s="273" t="e">
        <f>'2.CHI TIET'!AY19</f>
        <v>#REF!</v>
      </c>
      <c r="M23" s="274"/>
      <c r="N23" s="250">
        <v>49</v>
      </c>
      <c r="O23" s="251">
        <v>50</v>
      </c>
    </row>
    <row r="24" spans="1:15" ht="25.5" customHeight="1">
      <c r="A24" s="268"/>
      <c r="B24" s="275" t="s">
        <v>439</v>
      </c>
      <c r="C24" s="271" t="e">
        <f>'2.CHI TIET'!AO50</f>
        <v>#REF!</v>
      </c>
      <c r="D24" s="271" t="e">
        <f>'2.CHI TIET'!AQ50</f>
        <v>#REF!</v>
      </c>
      <c r="E24" s="271" t="e">
        <f>'2.CHI TIET'!AR50</f>
        <v>#REF!</v>
      </c>
      <c r="F24" s="271" t="e">
        <f>'2.CHI TIET'!AS50</f>
        <v>#REF!</v>
      </c>
      <c r="G24" s="271" t="e">
        <f>'2.CHI TIET'!AT50</f>
        <v>#REF!</v>
      </c>
      <c r="H24" s="305" t="e">
        <f>'2.CHI TIET'!AU50</f>
        <v>#REF!</v>
      </c>
      <c r="I24" s="271" t="e">
        <f>'2.CHI TIET'!AV50</f>
        <v>#REF!</v>
      </c>
      <c r="J24" s="417" t="e">
        <f>'2.CHI TIET'!AW50</f>
        <v>#REF!</v>
      </c>
      <c r="K24" s="408" t="e">
        <f>'2.CHI TIET'!AX50</f>
        <v>#REF!</v>
      </c>
      <c r="L24" s="271" t="e">
        <f>'2.CHI TIET'!AY50</f>
        <v>#REF!</v>
      </c>
      <c r="M24" s="270"/>
      <c r="N24" s="250"/>
    </row>
    <row r="25" spans="1:15" ht="25.5" customHeight="1">
      <c r="A25" s="268"/>
      <c r="B25" s="275" t="s">
        <v>348</v>
      </c>
      <c r="C25" s="271" t="e">
        <f>'2.CHI TIET'!#REF!</f>
        <v>#REF!</v>
      </c>
      <c r="D25" s="271" t="e">
        <f>'2.CHI TIET'!#REF!</f>
        <v>#REF!</v>
      </c>
      <c r="E25" s="271" t="e">
        <f>'2.CHI TIET'!#REF!</f>
        <v>#REF!</v>
      </c>
      <c r="F25" s="271" t="e">
        <f>'2.CHI TIET'!#REF!</f>
        <v>#REF!</v>
      </c>
      <c r="G25" s="271" t="e">
        <f>'2.CHI TIET'!#REF!</f>
        <v>#REF!</v>
      </c>
      <c r="H25" s="305" t="e">
        <f>'2.CHI TIET'!#REF!</f>
        <v>#REF!</v>
      </c>
      <c r="I25" s="271" t="e">
        <f>'2.CHI TIET'!#REF!</f>
        <v>#REF!</v>
      </c>
      <c r="J25" s="417" t="e">
        <f>'2.CHI TIET'!#REF!</f>
        <v>#REF!</v>
      </c>
      <c r="K25" s="408" t="e">
        <f>'2.CHI TIET'!#REF!</f>
        <v>#REF!</v>
      </c>
      <c r="L25" s="271" t="e">
        <f>'2.CHI TIET'!#REF!</f>
        <v>#REF!</v>
      </c>
      <c r="M25" s="270"/>
      <c r="N25" s="250"/>
    </row>
    <row r="26" spans="1:15" ht="25.5" customHeight="1">
      <c r="A26" s="268"/>
      <c r="B26" s="276" t="s">
        <v>374</v>
      </c>
      <c r="C26" s="271" t="e">
        <f>'2.CHI TIET'!AO70</f>
        <v>#REF!</v>
      </c>
      <c r="D26" s="271" t="e">
        <f>'2.CHI TIET'!AQ70</f>
        <v>#REF!</v>
      </c>
      <c r="E26" s="271" t="e">
        <f>'2.CHI TIET'!AR70</f>
        <v>#REF!</v>
      </c>
      <c r="F26" s="271" t="e">
        <f>'2.CHI TIET'!AS70</f>
        <v>#REF!</v>
      </c>
      <c r="G26" s="271" t="e">
        <f>'2.CHI TIET'!AT70</f>
        <v>#REF!</v>
      </c>
      <c r="H26" s="305" t="e">
        <f>'2.CHI TIET'!AU70</f>
        <v>#REF!</v>
      </c>
      <c r="I26" s="271" t="e">
        <f>'2.CHI TIET'!AV70</f>
        <v>#REF!</v>
      </c>
      <c r="J26" s="417" t="e">
        <f>'2.CHI TIET'!AW70</f>
        <v>#REF!</v>
      </c>
      <c r="K26" s="408" t="e">
        <f>'2.CHI TIET'!AX70</f>
        <v>#REF!</v>
      </c>
      <c r="L26" s="271" t="e">
        <f>'2.CHI TIET'!AY70</f>
        <v>#REF!</v>
      </c>
      <c r="M26" s="270"/>
      <c r="N26" s="250"/>
    </row>
    <row r="27" spans="1:15" ht="25.5" customHeight="1">
      <c r="A27" s="268"/>
      <c r="B27" s="275" t="s">
        <v>376</v>
      </c>
      <c r="C27" s="271" t="e">
        <f>'2.CHI TIET'!#REF!</f>
        <v>#REF!</v>
      </c>
      <c r="D27" s="271" t="e">
        <f>'2.CHI TIET'!#REF!</f>
        <v>#REF!</v>
      </c>
      <c r="E27" s="271" t="e">
        <f>'2.CHI TIET'!#REF!</f>
        <v>#REF!</v>
      </c>
      <c r="F27" s="271" t="e">
        <f>'2.CHI TIET'!#REF!</f>
        <v>#REF!</v>
      </c>
      <c r="G27" s="271" t="e">
        <f>'2.CHI TIET'!#REF!</f>
        <v>#REF!</v>
      </c>
      <c r="H27" s="305" t="e">
        <f>'2.CHI TIET'!#REF!</f>
        <v>#REF!</v>
      </c>
      <c r="I27" s="271" t="e">
        <f>'2.CHI TIET'!#REF!</f>
        <v>#REF!</v>
      </c>
      <c r="J27" s="417" t="e">
        <f>'2.CHI TIET'!#REF!</f>
        <v>#REF!</v>
      </c>
      <c r="K27" s="408" t="e">
        <f>'2.CHI TIET'!#REF!</f>
        <v>#REF!</v>
      </c>
      <c r="L27" s="271" t="e">
        <f>'2.CHI TIET'!#REF!</f>
        <v>#REF!</v>
      </c>
      <c r="M27" s="270"/>
      <c r="N27" s="250"/>
    </row>
    <row r="28" spans="1:15" ht="25.5" hidden="1" customHeight="1">
      <c r="A28" s="268">
        <v>5</v>
      </c>
      <c r="B28" s="272" t="s">
        <v>412</v>
      </c>
      <c r="C28" s="273" t="e">
        <f>'2.CHI TIET'!AO20</f>
        <v>#REF!</v>
      </c>
      <c r="D28" s="273" t="e">
        <f>'2.CHI TIET'!AQ20</f>
        <v>#REF!</v>
      </c>
      <c r="E28" s="273" t="e">
        <f>'2.CHI TIET'!AR20</f>
        <v>#REF!</v>
      </c>
      <c r="F28" s="273" t="e">
        <f>'2.CHI TIET'!AS20</f>
        <v>#REF!</v>
      </c>
      <c r="G28" s="273" t="e">
        <f>'2.CHI TIET'!AT20</f>
        <v>#REF!</v>
      </c>
      <c r="H28" s="306" t="e">
        <f>'2.CHI TIET'!AU20</f>
        <v>#REF!</v>
      </c>
      <c r="I28" s="273" t="e">
        <f>'2.CHI TIET'!AV20</f>
        <v>#REF!</v>
      </c>
      <c r="J28" s="427" t="e">
        <f>'2.CHI TIET'!AW20</f>
        <v>#REF!</v>
      </c>
      <c r="K28" s="425" t="e">
        <f>'2.CHI TIET'!AX20</f>
        <v>#REF!</v>
      </c>
      <c r="L28" s="273" t="e">
        <f>'2.CHI TIET'!AY20</f>
        <v>#REF!</v>
      </c>
      <c r="M28" s="274"/>
      <c r="N28" s="250">
        <v>20</v>
      </c>
      <c r="O28" s="251">
        <v>22</v>
      </c>
    </row>
    <row r="29" spans="1:15" ht="25.5" customHeight="1">
      <c r="A29" s="268"/>
      <c r="B29" s="275" t="s">
        <v>363</v>
      </c>
      <c r="C29" s="271" t="e">
        <f>'2.CHI TIET'!AO42</f>
        <v>#REF!</v>
      </c>
      <c r="D29" s="271" t="e">
        <f>'2.CHI TIET'!AQ42</f>
        <v>#REF!</v>
      </c>
      <c r="E29" s="271" t="e">
        <f>'2.CHI TIET'!AR42</f>
        <v>#REF!</v>
      </c>
      <c r="F29" s="271" t="e">
        <f>'2.CHI TIET'!AS42</f>
        <v>#REF!</v>
      </c>
      <c r="G29" s="271" t="e">
        <f>'2.CHI TIET'!AT42</f>
        <v>#REF!</v>
      </c>
      <c r="H29" s="305" t="e">
        <f>'2.CHI TIET'!AU42</f>
        <v>#REF!</v>
      </c>
      <c r="I29" s="271" t="e">
        <f>'2.CHI TIET'!AV42</f>
        <v>#REF!</v>
      </c>
      <c r="J29" s="417" t="e">
        <f>'2.CHI TIET'!AW42</f>
        <v>#REF!</v>
      </c>
      <c r="K29" s="408" t="e">
        <f>'2.CHI TIET'!AX42</f>
        <v>#REF!</v>
      </c>
      <c r="L29" s="271" t="e">
        <f>'2.CHI TIET'!AY42</f>
        <v>#REF!</v>
      </c>
      <c r="M29" s="270"/>
      <c r="N29" s="250"/>
    </row>
    <row r="30" spans="1:15" ht="25.5" customHeight="1">
      <c r="A30" s="268"/>
      <c r="B30" s="276" t="s">
        <v>358</v>
      </c>
      <c r="C30" s="271" t="e">
        <f>'2.CHI TIET'!#REF!</f>
        <v>#REF!</v>
      </c>
      <c r="D30" s="271" t="e">
        <f>'2.CHI TIET'!#REF!</f>
        <v>#REF!</v>
      </c>
      <c r="E30" s="271" t="e">
        <f>'2.CHI TIET'!#REF!</f>
        <v>#REF!</v>
      </c>
      <c r="F30" s="271" t="e">
        <f>'2.CHI TIET'!#REF!</f>
        <v>#REF!</v>
      </c>
      <c r="G30" s="271" t="e">
        <f>'2.CHI TIET'!#REF!</f>
        <v>#REF!</v>
      </c>
      <c r="H30" s="305" t="e">
        <f>'2.CHI TIET'!#REF!</f>
        <v>#REF!</v>
      </c>
      <c r="I30" s="271" t="e">
        <f>'2.CHI TIET'!#REF!</f>
        <v>#REF!</v>
      </c>
      <c r="J30" s="417" t="e">
        <f>'2.CHI TIET'!#REF!</f>
        <v>#REF!</v>
      </c>
      <c r="K30" s="408" t="e">
        <f>'2.CHI TIET'!#REF!</f>
        <v>#REF!</v>
      </c>
      <c r="L30" s="271" t="e">
        <f>'2.CHI TIET'!#REF!</f>
        <v>#REF!</v>
      </c>
      <c r="M30" s="270"/>
      <c r="N30" s="250"/>
    </row>
    <row r="31" spans="1:15" ht="25.5" hidden="1" customHeight="1">
      <c r="A31" s="268">
        <v>2</v>
      </c>
      <c r="B31" s="272" t="s">
        <v>409</v>
      </c>
      <c r="C31" s="273" t="e">
        <f>'2.CHI TIET'!AO17</f>
        <v>#REF!</v>
      </c>
      <c r="D31" s="273" t="e">
        <f>'2.CHI TIET'!AQ17</f>
        <v>#REF!</v>
      </c>
      <c r="E31" s="273" t="e">
        <f>'2.CHI TIET'!AR17</f>
        <v>#REF!</v>
      </c>
      <c r="F31" s="273" t="e">
        <f>'2.CHI TIET'!AS17</f>
        <v>#REF!</v>
      </c>
      <c r="G31" s="273" t="e">
        <f>'2.CHI TIET'!AT17</f>
        <v>#REF!</v>
      </c>
      <c r="H31" s="306" t="e">
        <f>'2.CHI TIET'!AU17</f>
        <v>#REF!</v>
      </c>
      <c r="I31" s="273" t="e">
        <f>'2.CHI TIET'!AV17</f>
        <v>#REF!</v>
      </c>
      <c r="J31" s="427" t="e">
        <f>'2.CHI TIET'!AW17</f>
        <v>#REF!</v>
      </c>
      <c r="K31" s="425" t="e">
        <f>'2.CHI TIET'!AX17</f>
        <v>#REF!</v>
      </c>
      <c r="L31" s="273" t="e">
        <f>'2.CHI TIET'!AY17</f>
        <v>#REF!</v>
      </c>
      <c r="M31" s="274"/>
      <c r="N31" s="250">
        <v>29</v>
      </c>
      <c r="O31" s="251">
        <v>27</v>
      </c>
    </row>
    <row r="32" spans="1:15" ht="25.5" customHeight="1">
      <c r="A32" s="268"/>
      <c r="B32" s="275" t="s">
        <v>340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305" t="e">
        <f>'2.CHI TIET'!#REF!</f>
        <v>#REF!</v>
      </c>
      <c r="I32" s="271" t="e">
        <f>'2.CHI TIET'!#REF!</f>
        <v>#REF!</v>
      </c>
      <c r="J32" s="417" t="e">
        <f>'2.CHI TIET'!#REF!</f>
        <v>#REF!</v>
      </c>
      <c r="K32" s="408" t="e">
        <f>'2.CHI TIET'!#REF!</f>
        <v>#REF!</v>
      </c>
      <c r="L32" s="271" t="e">
        <f>'2.CHI TIET'!#REF!</f>
        <v>#REF!</v>
      </c>
      <c r="M32" s="270"/>
      <c r="N32" s="250"/>
    </row>
    <row r="33" spans="1:15" ht="25.5" customHeight="1">
      <c r="A33" s="268"/>
      <c r="B33" s="370" t="s">
        <v>332</v>
      </c>
      <c r="C33" s="271" t="e">
        <f>'2.CHI TIET'!AO9</f>
        <v>#REF!</v>
      </c>
      <c r="D33" s="271" t="e">
        <f>'2.CHI TIET'!AQ9</f>
        <v>#REF!</v>
      </c>
      <c r="E33" s="271" t="e">
        <f>'2.CHI TIET'!AR9</f>
        <v>#REF!</v>
      </c>
      <c r="F33" s="271" t="e">
        <f>'2.CHI TIET'!AS9</f>
        <v>#REF!</v>
      </c>
      <c r="G33" s="271" t="e">
        <f>'2.CHI TIET'!AT9</f>
        <v>#REF!</v>
      </c>
      <c r="H33" s="305" t="e">
        <f>'2.CHI TIET'!AU9</f>
        <v>#REF!</v>
      </c>
      <c r="I33" s="271" t="e">
        <f>'2.CHI TIET'!AV9</f>
        <v>#REF!</v>
      </c>
      <c r="J33" s="417" t="e">
        <f>'2.CHI TIET'!AW9</f>
        <v>#REF!</v>
      </c>
      <c r="K33" s="408" t="e">
        <f>'2.CHI TIET'!AX9</f>
        <v>#REF!</v>
      </c>
      <c r="L33" s="271" t="e">
        <f>'2.CHI TIET'!AY9</f>
        <v>#REF!</v>
      </c>
      <c r="M33" s="270"/>
      <c r="N33" s="250"/>
    </row>
    <row r="34" spans="1:15" ht="25.5" hidden="1" customHeight="1">
      <c r="A34" s="268">
        <v>17</v>
      </c>
      <c r="B34" s="272" t="s">
        <v>425</v>
      </c>
      <c r="C34" s="273" t="e">
        <f>'2.CHI TIET'!AO77</f>
        <v>#REF!</v>
      </c>
      <c r="D34" s="273" t="e">
        <f>'2.CHI TIET'!AQ77</f>
        <v>#REF!</v>
      </c>
      <c r="E34" s="273" t="e">
        <f>'2.CHI TIET'!AR77</f>
        <v>#REF!</v>
      </c>
      <c r="F34" s="273" t="e">
        <f>'2.CHI TIET'!AS77</f>
        <v>#REF!</v>
      </c>
      <c r="G34" s="273" t="e">
        <f>'2.CHI TIET'!AT77</f>
        <v>#REF!</v>
      </c>
      <c r="H34" s="306" t="e">
        <f>'2.CHI TIET'!AU77</f>
        <v>#REF!</v>
      </c>
      <c r="I34" s="273" t="e">
        <f>'2.CHI TIET'!AV77</f>
        <v>#REF!</v>
      </c>
      <c r="J34" s="427" t="e">
        <f>'2.CHI TIET'!AW77</f>
        <v>#REF!</v>
      </c>
      <c r="K34" s="425" t="e">
        <f>'2.CHI TIET'!AX77</f>
        <v>#REF!</v>
      </c>
      <c r="L34" s="273" t="e">
        <f>'2.CHI TIET'!AY77</f>
        <v>#REF!</v>
      </c>
      <c r="M34" s="274"/>
      <c r="N34" s="250">
        <v>13</v>
      </c>
      <c r="O34" s="251">
        <v>12</v>
      </c>
    </row>
    <row r="35" spans="1:15" ht="25.5" hidden="1" customHeight="1">
      <c r="A35" s="268">
        <v>8</v>
      </c>
      <c r="B35" s="272" t="s">
        <v>415</v>
      </c>
      <c r="C35" s="273" t="e">
        <f>'2.CHI TIET'!AO34</f>
        <v>#REF!</v>
      </c>
      <c r="D35" s="273" t="e">
        <f>'2.CHI TIET'!AQ34</f>
        <v>#REF!</v>
      </c>
      <c r="E35" s="273" t="e">
        <f>'2.CHI TIET'!AR34</f>
        <v>#REF!</v>
      </c>
      <c r="F35" s="273" t="e">
        <f>'2.CHI TIET'!AS34</f>
        <v>#REF!</v>
      </c>
      <c r="G35" s="273" t="e">
        <f>'2.CHI TIET'!AT34</f>
        <v>#REF!</v>
      </c>
      <c r="H35" s="306" t="e">
        <f>'2.CHI TIET'!AU34</f>
        <v>#REF!</v>
      </c>
      <c r="I35" s="273" t="e">
        <f>'2.CHI TIET'!AV34</f>
        <v>#REF!</v>
      </c>
      <c r="J35" s="427" t="e">
        <f>'2.CHI TIET'!AW34</f>
        <v>#REF!</v>
      </c>
      <c r="K35" s="425" t="e">
        <f>'2.CHI TIET'!AX34</f>
        <v>#REF!</v>
      </c>
      <c r="L35" s="273" t="e">
        <f>'2.CHI TIET'!AY34</f>
        <v>#REF!</v>
      </c>
      <c r="M35" s="274"/>
      <c r="N35" s="250">
        <v>27</v>
      </c>
      <c r="O35" s="251">
        <v>26</v>
      </c>
    </row>
    <row r="36" spans="1:15" ht="25.5" hidden="1" customHeight="1">
      <c r="A36" s="268">
        <v>18</v>
      </c>
      <c r="B36" s="272" t="s">
        <v>426</v>
      </c>
      <c r="C36" s="273" t="e">
        <f>'2.CHI TIET'!AO80</f>
        <v>#REF!</v>
      </c>
      <c r="D36" s="273" t="e">
        <f>'2.CHI TIET'!AQ80</f>
        <v>#REF!</v>
      </c>
      <c r="E36" s="273" t="e">
        <f>'2.CHI TIET'!AR80</f>
        <v>#REF!</v>
      </c>
      <c r="F36" s="273" t="e">
        <f>'2.CHI TIET'!AS80</f>
        <v>#REF!</v>
      </c>
      <c r="G36" s="273" t="e">
        <f>'2.CHI TIET'!AT80</f>
        <v>#REF!</v>
      </c>
      <c r="H36" s="306" t="e">
        <f>'2.CHI TIET'!AU80</f>
        <v>#REF!</v>
      </c>
      <c r="I36" s="273" t="e">
        <f>'2.CHI TIET'!AV80</f>
        <v>#REF!</v>
      </c>
      <c r="J36" s="427" t="e">
        <f>'2.CHI TIET'!AW80</f>
        <v>#REF!</v>
      </c>
      <c r="K36" s="425" t="e">
        <f>'2.CHI TIET'!AX80</f>
        <v>#REF!</v>
      </c>
      <c r="L36" s="273" t="e">
        <f>'2.CHI TIET'!AY80</f>
        <v>#REF!</v>
      </c>
      <c r="M36" s="274"/>
      <c r="N36" s="250">
        <v>7</v>
      </c>
      <c r="O36" s="251">
        <v>9</v>
      </c>
    </row>
    <row r="37" spans="1:15" ht="25.5" customHeight="1">
      <c r="A37" s="268"/>
      <c r="B37" s="275" t="s">
        <v>341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417" t="e">
        <f>'2.CHI TIET'!#REF!</f>
        <v>#REF!</v>
      </c>
      <c r="K37" s="408" t="e">
        <f>'2.CHI TIET'!#REF!</f>
        <v>#REF!</v>
      </c>
      <c r="L37" s="271" t="e">
        <f>'2.CHI TIET'!#REF!</f>
        <v>#REF!</v>
      </c>
      <c r="M37" s="270"/>
      <c r="N37" s="250"/>
    </row>
    <row r="38" spans="1:15" ht="25.5" customHeight="1">
      <c r="A38" s="268"/>
      <c r="B38" s="275" t="s">
        <v>380</v>
      </c>
      <c r="C38" s="271" t="e">
        <f>'2.CHI TIET'!#REF!</f>
        <v>#REF!</v>
      </c>
      <c r="D38" s="271" t="e">
        <f>'2.CHI TIET'!#REF!</f>
        <v>#REF!</v>
      </c>
      <c r="E38" s="271" t="e">
        <f>'2.CHI TIET'!#REF!</f>
        <v>#REF!</v>
      </c>
      <c r="F38" s="271" t="e">
        <f>'2.CHI TIET'!#REF!</f>
        <v>#REF!</v>
      </c>
      <c r="G38" s="271" t="e">
        <f>'2.CHI TIET'!#REF!</f>
        <v>#REF!</v>
      </c>
      <c r="H38" s="307" t="e">
        <f>'2.CHI TIET'!#REF!</f>
        <v>#REF!</v>
      </c>
      <c r="I38" s="413" t="e">
        <f>'2.CHI TIET'!#REF!</f>
        <v>#REF!</v>
      </c>
      <c r="J38" s="278" t="e">
        <f>'2.CHI TIET'!#REF!</f>
        <v>#REF!</v>
      </c>
      <c r="K38" s="409" t="e">
        <f>'2.CHI TIET'!#REF!</f>
        <v>#REF!</v>
      </c>
      <c r="L38" s="278" t="e">
        <f>'2.CHI TIET'!#REF!</f>
        <v>#REF!</v>
      </c>
      <c r="M38" s="270"/>
      <c r="N38" s="250"/>
    </row>
    <row r="39" spans="1:15" ht="25.5" customHeight="1">
      <c r="A39" s="268"/>
      <c r="B39" s="275" t="s">
        <v>362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305" t="e">
        <f>'2.CHI TIET'!#REF!</f>
        <v>#REF!</v>
      </c>
      <c r="I39" s="271" t="e">
        <f>'2.CHI TIET'!#REF!</f>
        <v>#REF!</v>
      </c>
      <c r="J39" s="417" t="e">
        <f>'2.CHI TIET'!#REF!</f>
        <v>#REF!</v>
      </c>
      <c r="K39" s="408" t="e">
        <f>'2.CHI TIET'!#REF!</f>
        <v>#REF!</v>
      </c>
      <c r="L39" s="271" t="e">
        <f>'2.CHI TIET'!#REF!</f>
        <v>#REF!</v>
      </c>
      <c r="M39" s="270"/>
      <c r="N39" s="250"/>
    </row>
    <row r="40" spans="1:15" ht="25.5" customHeight="1">
      <c r="A40" s="268"/>
      <c r="B40" s="275" t="s">
        <v>359</v>
      </c>
      <c r="C40" s="271" t="e">
        <f>'2.CHI TIET'!#REF!</f>
        <v>#REF!</v>
      </c>
      <c r="D40" s="271" t="e">
        <f>'2.CHI TIET'!#REF!</f>
        <v>#REF!</v>
      </c>
      <c r="E40" s="271" t="e">
        <f>'2.CHI TIET'!#REF!</f>
        <v>#REF!</v>
      </c>
      <c r="F40" s="271" t="e">
        <f>'2.CHI TIET'!#REF!</f>
        <v>#REF!</v>
      </c>
      <c r="G40" s="271" t="e">
        <f>'2.CHI TIET'!#REF!</f>
        <v>#REF!</v>
      </c>
      <c r="H40" s="305" t="e">
        <f>'2.CHI TIET'!#REF!</f>
        <v>#REF!</v>
      </c>
      <c r="I40" s="271" t="e">
        <f>'2.CHI TIET'!#REF!</f>
        <v>#REF!</v>
      </c>
      <c r="J40" s="417" t="e">
        <f>'2.CHI TIET'!#REF!</f>
        <v>#REF!</v>
      </c>
      <c r="K40" s="408" t="e">
        <f>'2.CHI TIET'!#REF!</f>
        <v>#REF!</v>
      </c>
      <c r="L40" s="271" t="e">
        <f>'2.CHI TIET'!#REF!</f>
        <v>#REF!</v>
      </c>
      <c r="M40" s="270"/>
      <c r="N40" s="250"/>
    </row>
    <row r="41" spans="1:15" ht="25.5" customHeight="1">
      <c r="A41" s="268"/>
      <c r="B41" s="275" t="s">
        <v>339</v>
      </c>
      <c r="C41" s="271" t="e">
        <f>'2.CHI TIET'!#REF!</f>
        <v>#REF!</v>
      </c>
      <c r="D41" s="271" t="e">
        <f>'2.CHI TIET'!#REF!</f>
        <v>#REF!</v>
      </c>
      <c r="E41" s="271" t="e">
        <f>'2.CHI TIET'!#REF!</f>
        <v>#REF!</v>
      </c>
      <c r="F41" s="271" t="e">
        <f>'2.CHI TIET'!#REF!</f>
        <v>#REF!</v>
      </c>
      <c r="G41" s="271" t="e">
        <f>'2.CHI TIET'!#REF!</f>
        <v>#REF!</v>
      </c>
      <c r="H41" s="305" t="e">
        <f>'2.CHI TIET'!#REF!</f>
        <v>#REF!</v>
      </c>
      <c r="I41" s="271" t="e">
        <f>'2.CHI TIET'!#REF!</f>
        <v>#REF!</v>
      </c>
      <c r="J41" s="417" t="e">
        <f>'2.CHI TIET'!#REF!</f>
        <v>#REF!</v>
      </c>
      <c r="K41" s="408" t="e">
        <f>'2.CHI TIET'!#REF!</f>
        <v>#REF!</v>
      </c>
      <c r="L41" s="271" t="e">
        <f>'2.CHI TIET'!#REF!</f>
        <v>#REF!</v>
      </c>
      <c r="M41" s="270"/>
      <c r="N41" s="250"/>
    </row>
    <row r="42" spans="1:15" ht="25.5" hidden="1" customHeight="1">
      <c r="A42" s="268">
        <v>13</v>
      </c>
      <c r="B42" s="272" t="s">
        <v>421</v>
      </c>
      <c r="C42" s="273" t="e">
        <f>'2.CHI TIET'!AO44</f>
        <v>#REF!</v>
      </c>
      <c r="D42" s="273" t="e">
        <f>'2.CHI TIET'!AQ44</f>
        <v>#REF!</v>
      </c>
      <c r="E42" s="273" t="e">
        <f>'2.CHI TIET'!AR44</f>
        <v>#REF!</v>
      </c>
      <c r="F42" s="273" t="e">
        <f>'2.CHI TIET'!AS44</f>
        <v>#REF!</v>
      </c>
      <c r="G42" s="273" t="e">
        <f>'2.CHI TIET'!AT44</f>
        <v>#REF!</v>
      </c>
      <c r="H42" s="306" t="e">
        <f>'2.CHI TIET'!AU44</f>
        <v>#REF!</v>
      </c>
      <c r="I42" s="273" t="e">
        <f>'2.CHI TIET'!AV44</f>
        <v>#REF!</v>
      </c>
      <c r="J42" s="427" t="e">
        <f>'2.CHI TIET'!AW44</f>
        <v>#REF!</v>
      </c>
      <c r="K42" s="425" t="e">
        <f>'2.CHI TIET'!AX44</f>
        <v>#REF!</v>
      </c>
      <c r="L42" s="273" t="e">
        <f>'2.CHI TIET'!AY44</f>
        <v>#REF!</v>
      </c>
      <c r="M42" s="274"/>
      <c r="N42" s="250">
        <v>22</v>
      </c>
      <c r="O42" s="251">
        <v>22</v>
      </c>
    </row>
    <row r="43" spans="1:15" ht="25.5" customHeight="1">
      <c r="A43" s="268"/>
      <c r="B43" s="275" t="s">
        <v>437</v>
      </c>
      <c r="C43" s="271" t="e">
        <f>'2.CHI TIET'!AO45</f>
        <v>#REF!</v>
      </c>
      <c r="D43" s="271" t="e">
        <f>'2.CHI TIET'!AQ45</f>
        <v>#REF!</v>
      </c>
      <c r="E43" s="271" t="e">
        <f>'2.CHI TIET'!AR45</f>
        <v>#REF!</v>
      </c>
      <c r="F43" s="271" t="e">
        <f>'2.CHI TIET'!AS45</f>
        <v>#REF!</v>
      </c>
      <c r="G43" s="271" t="e">
        <f>'2.CHI TIET'!AT45</f>
        <v>#REF!</v>
      </c>
      <c r="H43" s="305" t="e">
        <f>'2.CHI TIET'!AU45</f>
        <v>#REF!</v>
      </c>
      <c r="I43" s="271" t="e">
        <f>'2.CHI TIET'!AV45</f>
        <v>#REF!</v>
      </c>
      <c r="J43" s="417" t="e">
        <f>'2.CHI TIET'!AW45</f>
        <v>#REF!</v>
      </c>
      <c r="K43" s="408" t="e">
        <f>'2.CHI TIET'!AX45</f>
        <v>#REF!</v>
      </c>
      <c r="L43" s="271" t="e">
        <f>'2.CHI TIET'!AY45</f>
        <v>#REF!</v>
      </c>
      <c r="M43" s="270"/>
      <c r="N43" s="250"/>
    </row>
    <row r="44" spans="1:15" ht="25.5" customHeight="1">
      <c r="A44" s="268"/>
      <c r="B44" s="275" t="s">
        <v>360</v>
      </c>
      <c r="C44" s="271" t="e">
        <f>'2.CHI TIET'!#REF!</f>
        <v>#REF!</v>
      </c>
      <c r="D44" s="271" t="e">
        <f>'2.CHI TIET'!#REF!</f>
        <v>#REF!</v>
      </c>
      <c r="E44" s="271" t="e">
        <f>'2.CHI TIET'!#REF!</f>
        <v>#REF!</v>
      </c>
      <c r="F44" s="271" t="e">
        <f>'2.CHI TIET'!#REF!</f>
        <v>#REF!</v>
      </c>
      <c r="G44" s="271" t="e">
        <f>'2.CHI TIET'!#REF!</f>
        <v>#REF!</v>
      </c>
      <c r="H44" s="305" t="e">
        <f>'2.CHI TIET'!#REF!</f>
        <v>#REF!</v>
      </c>
      <c r="I44" s="271" t="e">
        <f>'2.CHI TIET'!#REF!</f>
        <v>#REF!</v>
      </c>
      <c r="J44" s="417" t="e">
        <f>'2.CHI TIET'!#REF!</f>
        <v>#REF!</v>
      </c>
      <c r="K44" s="408" t="e">
        <f>'2.CHI TIET'!#REF!</f>
        <v>#REF!</v>
      </c>
      <c r="L44" s="271" t="e">
        <f>'2.CHI TIET'!#REF!</f>
        <v>#REF!</v>
      </c>
      <c r="M44" s="270"/>
      <c r="N44" s="250"/>
    </row>
    <row r="45" spans="1:15" ht="25.5" customHeight="1">
      <c r="A45" s="268"/>
      <c r="B45" s="275" t="s">
        <v>373</v>
      </c>
      <c r="C45" s="271" t="e">
        <f>'2.CHI TIET'!AO65</f>
        <v>#REF!</v>
      </c>
      <c r="D45" s="271" t="e">
        <f>'2.CHI TIET'!AQ65</f>
        <v>#REF!</v>
      </c>
      <c r="E45" s="271" t="e">
        <f>'2.CHI TIET'!AR65</f>
        <v>#REF!</v>
      </c>
      <c r="F45" s="271" t="e">
        <f>'2.CHI TIET'!AS65</f>
        <v>#REF!</v>
      </c>
      <c r="G45" s="271" t="e">
        <f>'2.CHI TIET'!AT65</f>
        <v>#REF!</v>
      </c>
      <c r="H45" s="305" t="e">
        <f>'2.CHI TIET'!AU65</f>
        <v>#REF!</v>
      </c>
      <c r="I45" s="271" t="e">
        <f>'2.CHI TIET'!AV65</f>
        <v>#REF!</v>
      </c>
      <c r="J45" s="417" t="e">
        <f>'2.CHI TIET'!AW65</f>
        <v>#REF!</v>
      </c>
      <c r="K45" s="408" t="e">
        <f>'2.CHI TIET'!AX65</f>
        <v>#REF!</v>
      </c>
      <c r="L45" s="271" t="e">
        <f>'2.CHI TIET'!AY65</f>
        <v>#REF!</v>
      </c>
      <c r="M45" s="270"/>
      <c r="N45" s="250"/>
    </row>
    <row r="46" spans="1:15" ht="25.5" customHeight="1">
      <c r="A46" s="268"/>
      <c r="B46" s="275" t="s">
        <v>351</v>
      </c>
      <c r="C46" s="271" t="e">
        <f>'2.CHI TIET'!#REF!</f>
        <v>#REF!</v>
      </c>
      <c r="D46" s="271" t="e">
        <f>'2.CHI TIET'!#REF!</f>
        <v>#REF!</v>
      </c>
      <c r="E46" s="271" t="e">
        <f>'2.CHI TIET'!#REF!</f>
        <v>#REF!</v>
      </c>
      <c r="F46" s="271" t="e">
        <f>'2.CHI TIET'!#REF!</f>
        <v>#REF!</v>
      </c>
      <c r="G46" s="271" t="e">
        <f>'2.CHI TIET'!#REF!</f>
        <v>#REF!</v>
      </c>
      <c r="H46" s="305" t="e">
        <f>'2.CHI TIET'!#REF!</f>
        <v>#REF!</v>
      </c>
      <c r="I46" s="271" t="e">
        <f>'2.CHI TIET'!#REF!</f>
        <v>#REF!</v>
      </c>
      <c r="J46" s="417" t="e">
        <f>'2.CHI TIET'!#REF!</f>
        <v>#REF!</v>
      </c>
      <c r="K46" s="408" t="e">
        <f>'2.CHI TIET'!#REF!</f>
        <v>#REF!</v>
      </c>
      <c r="L46" s="271" t="e">
        <f>'2.CHI TIET'!#REF!</f>
        <v>#REF!</v>
      </c>
      <c r="M46" s="270"/>
      <c r="N46" s="250"/>
    </row>
    <row r="47" spans="1:15" ht="25.5" customHeight="1">
      <c r="A47" s="268"/>
      <c r="B47" s="275" t="s">
        <v>336</v>
      </c>
      <c r="C47" s="271" t="e">
        <f>'2.CHI TIET'!#REF!</f>
        <v>#REF!</v>
      </c>
      <c r="D47" s="271" t="e">
        <f>'2.CHI TIET'!#REF!</f>
        <v>#REF!</v>
      </c>
      <c r="E47" s="271" t="e">
        <f>'2.CHI TIET'!#REF!</f>
        <v>#REF!</v>
      </c>
      <c r="F47" s="271" t="e">
        <f>'2.CHI TIET'!#REF!</f>
        <v>#REF!</v>
      </c>
      <c r="G47" s="271" t="e">
        <f>'2.CHI TIET'!#REF!</f>
        <v>#REF!</v>
      </c>
      <c r="H47" s="307" t="e">
        <f>'2.CHI TIET'!#REF!</f>
        <v>#REF!</v>
      </c>
      <c r="I47" s="413" t="e">
        <f>'2.CHI TIET'!#REF!</f>
        <v>#REF!</v>
      </c>
      <c r="J47" s="278" t="e">
        <f>'2.CHI TIET'!#REF!</f>
        <v>#REF!</v>
      </c>
      <c r="K47" s="409" t="e">
        <f>'2.CHI TIET'!#REF!</f>
        <v>#REF!</v>
      </c>
      <c r="L47" s="278" t="e">
        <f>'2.CHI TIET'!#REF!</f>
        <v>#REF!</v>
      </c>
      <c r="M47" s="270"/>
      <c r="N47" s="250"/>
    </row>
    <row r="48" spans="1:15" ht="25.5" customHeight="1">
      <c r="A48" s="268"/>
      <c r="B48" s="275" t="s">
        <v>435</v>
      </c>
      <c r="C48" s="271" t="e">
        <f>'2.CHI TIET'!AO29</f>
        <v>#REF!</v>
      </c>
      <c r="D48" s="271" t="e">
        <f>'2.CHI TIET'!AQ29</f>
        <v>#REF!</v>
      </c>
      <c r="E48" s="271" t="e">
        <f>'2.CHI TIET'!AR29</f>
        <v>#REF!</v>
      </c>
      <c r="F48" s="271" t="e">
        <f>'2.CHI TIET'!AS29</f>
        <v>#REF!</v>
      </c>
      <c r="G48" s="271" t="e">
        <f>'2.CHI TIET'!AT29</f>
        <v>#REF!</v>
      </c>
      <c r="H48" s="305" t="e">
        <f>'2.CHI TIET'!AU29</f>
        <v>#REF!</v>
      </c>
      <c r="I48" s="271" t="e">
        <f>'2.CHI TIET'!AV29</f>
        <v>#REF!</v>
      </c>
      <c r="J48" s="417" t="e">
        <f>'2.CHI TIET'!AW29</f>
        <v>#REF!</v>
      </c>
      <c r="K48" s="408" t="e">
        <f>'2.CHI TIET'!AX29</f>
        <v>#REF!</v>
      </c>
      <c r="L48" s="271" t="e">
        <f>'2.CHI TIET'!AY29</f>
        <v>#REF!</v>
      </c>
      <c r="M48" s="270"/>
      <c r="N48" s="250"/>
    </row>
    <row r="49" spans="1:15" ht="25.5" customHeight="1">
      <c r="A49" s="268"/>
      <c r="B49" s="275" t="s">
        <v>346</v>
      </c>
      <c r="C49" s="271" t="e">
        <f>'2.CHI TIET'!#REF!</f>
        <v>#REF!</v>
      </c>
      <c r="D49" s="271" t="e">
        <f>'2.CHI TIET'!#REF!</f>
        <v>#REF!</v>
      </c>
      <c r="E49" s="271" t="e">
        <f>'2.CHI TIET'!#REF!</f>
        <v>#REF!</v>
      </c>
      <c r="F49" s="271" t="e">
        <f>'2.CHI TIET'!#REF!</f>
        <v>#REF!</v>
      </c>
      <c r="G49" s="271" t="e">
        <f>'2.CHI TIET'!#REF!</f>
        <v>#REF!</v>
      </c>
      <c r="H49" s="305" t="e">
        <f>'2.CHI TIET'!#REF!</f>
        <v>#REF!</v>
      </c>
      <c r="I49" s="271" t="e">
        <f>'2.CHI TIET'!#REF!</f>
        <v>#REF!</v>
      </c>
      <c r="J49" s="417" t="e">
        <f>'2.CHI TIET'!#REF!</f>
        <v>#REF!</v>
      </c>
      <c r="K49" s="408" t="e">
        <f>'2.CHI TIET'!#REF!</f>
        <v>#REF!</v>
      </c>
      <c r="L49" s="271" t="e">
        <f>'2.CHI TIET'!#REF!</f>
        <v>#REF!</v>
      </c>
      <c r="M49" s="270"/>
      <c r="N49" s="250"/>
    </row>
    <row r="50" spans="1:15" ht="39" hidden="1" customHeight="1">
      <c r="A50" s="268">
        <v>12</v>
      </c>
      <c r="B50" s="272" t="s">
        <v>420</v>
      </c>
      <c r="C50" s="273" t="e">
        <f>'2.CHI TIET'!AO41</f>
        <v>#REF!</v>
      </c>
      <c r="D50" s="273" t="e">
        <f>'2.CHI TIET'!AQ41</f>
        <v>#REF!</v>
      </c>
      <c r="E50" s="273" t="e">
        <f>'2.CHI TIET'!AR41</f>
        <v>#REF!</v>
      </c>
      <c r="F50" s="273" t="e">
        <f>'2.CHI TIET'!AS41</f>
        <v>#REF!</v>
      </c>
      <c r="G50" s="273" t="e">
        <f>'2.CHI TIET'!AT41</f>
        <v>#REF!</v>
      </c>
      <c r="H50" s="306" t="e">
        <f>'2.CHI TIET'!AU41</f>
        <v>#REF!</v>
      </c>
      <c r="I50" s="273" t="e">
        <f>'2.CHI TIET'!AV41</f>
        <v>#REF!</v>
      </c>
      <c r="J50" s="427" t="e">
        <f>'2.CHI TIET'!AW41</f>
        <v>#REF!</v>
      </c>
      <c r="K50" s="425" t="e">
        <f>'2.CHI TIET'!AX41</f>
        <v>#REF!</v>
      </c>
      <c r="L50" s="273" t="e">
        <f>'2.CHI TIET'!AY41</f>
        <v>#REF!</v>
      </c>
      <c r="M50" s="274"/>
      <c r="N50" s="250">
        <v>9</v>
      </c>
      <c r="O50" s="251">
        <v>8</v>
      </c>
    </row>
    <row r="51" spans="1:15" ht="25.5" customHeight="1">
      <c r="A51" s="268"/>
      <c r="B51" s="275" t="s">
        <v>338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305" t="e">
        <f>'2.CHI TIET'!#REF!</f>
        <v>#REF!</v>
      </c>
      <c r="I51" s="271" t="e">
        <f>'2.CHI TIET'!#REF!</f>
        <v>#REF!</v>
      </c>
      <c r="J51" s="417" t="e">
        <f>'2.CHI TIET'!#REF!</f>
        <v>#REF!</v>
      </c>
      <c r="K51" s="408" t="e">
        <f>'2.CHI TIET'!#REF!</f>
        <v>#REF!</v>
      </c>
      <c r="L51" s="271" t="e">
        <f>'2.CHI TIET'!#REF!</f>
        <v>#REF!</v>
      </c>
      <c r="M51" s="270"/>
      <c r="N51" s="250"/>
    </row>
    <row r="52" spans="1:15" ht="25.5" customHeight="1">
      <c r="A52" s="268"/>
      <c r="B52" s="275" t="s">
        <v>344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417" t="e">
        <f>'2.CHI TIET'!#REF!</f>
        <v>#REF!</v>
      </c>
      <c r="K52" s="408" t="e">
        <f>'2.CHI TIET'!#REF!</f>
        <v>#REF!</v>
      </c>
      <c r="L52" s="271" t="e">
        <f>'2.CHI TIET'!#REF!</f>
        <v>#REF!</v>
      </c>
      <c r="M52" s="270"/>
      <c r="N52" s="250"/>
    </row>
    <row r="53" spans="1:15" ht="25.5" hidden="1" customHeight="1">
      <c r="A53" s="268">
        <v>10</v>
      </c>
      <c r="B53" s="272" t="s">
        <v>418</v>
      </c>
      <c r="C53" s="273" t="e">
        <f>'2.CHI TIET'!AO39</f>
        <v>#REF!</v>
      </c>
      <c r="D53" s="273" t="e">
        <f>'2.CHI TIET'!AQ39</f>
        <v>#REF!</v>
      </c>
      <c r="E53" s="273" t="e">
        <f>'2.CHI TIET'!AR39</f>
        <v>#REF!</v>
      </c>
      <c r="F53" s="273" t="e">
        <f>'2.CHI TIET'!AS39</f>
        <v>#REF!</v>
      </c>
      <c r="G53" s="273" t="e">
        <f>'2.CHI TIET'!AT39</f>
        <v>#REF!</v>
      </c>
      <c r="H53" s="306" t="e">
        <f>'2.CHI TIET'!AU39</f>
        <v>#REF!</v>
      </c>
      <c r="I53" s="273" t="e">
        <f>'2.CHI TIET'!AV39</f>
        <v>#REF!</v>
      </c>
      <c r="J53" s="427" t="e">
        <f>'2.CHI TIET'!AW39</f>
        <v>#REF!</v>
      </c>
      <c r="K53" s="425" t="e">
        <f>'2.CHI TIET'!AX39</f>
        <v>#REF!</v>
      </c>
      <c r="L53" s="273" t="e">
        <f>'2.CHI TIET'!AY39</f>
        <v>#REF!</v>
      </c>
      <c r="M53" s="274"/>
      <c r="N53" s="250">
        <v>23</v>
      </c>
      <c r="O53" s="251">
        <v>23</v>
      </c>
    </row>
    <row r="54" spans="1:15" ht="25.5" customHeight="1">
      <c r="A54" s="268"/>
      <c r="B54" s="275" t="s">
        <v>353</v>
      </c>
      <c r="C54" s="271" t="e">
        <f>'2.CHI TIET'!#REF!</f>
        <v>#REF!</v>
      </c>
      <c r="D54" s="271" t="e">
        <f>'2.CHI TIET'!#REF!</f>
        <v>#REF!</v>
      </c>
      <c r="E54" s="271" t="e">
        <f>'2.CHI TIET'!#REF!</f>
        <v>#REF!</v>
      </c>
      <c r="F54" s="271" t="e">
        <f>'2.CHI TIET'!#REF!</f>
        <v>#REF!</v>
      </c>
      <c r="G54" s="271" t="e">
        <f>'2.CHI TIET'!#REF!</f>
        <v>#REF!</v>
      </c>
      <c r="H54" s="305" t="e">
        <f>'2.CHI TIET'!#REF!</f>
        <v>#REF!</v>
      </c>
      <c r="I54" s="271" t="e">
        <f>'2.CHI TIET'!#REF!</f>
        <v>#REF!</v>
      </c>
      <c r="J54" s="417" t="e">
        <f>'2.CHI TIET'!#REF!</f>
        <v>#REF!</v>
      </c>
      <c r="K54" s="408" t="e">
        <f>'2.CHI TIET'!#REF!</f>
        <v>#REF!</v>
      </c>
      <c r="L54" s="271" t="e">
        <f>'2.CHI TIET'!#REF!</f>
        <v>#REF!</v>
      </c>
      <c r="M54" s="270"/>
      <c r="N54" s="250"/>
    </row>
    <row r="55" spans="1:15" ht="25.5" customHeight="1">
      <c r="A55" s="268"/>
      <c r="B55" s="275" t="s">
        <v>438</v>
      </c>
      <c r="C55" s="271" t="e">
        <f>'2.CHI TIET'!AO48</f>
        <v>#REF!</v>
      </c>
      <c r="D55" s="271" t="e">
        <f>'2.CHI TIET'!AQ48</f>
        <v>#REF!</v>
      </c>
      <c r="E55" s="271" t="e">
        <f>'2.CHI TIET'!AR48</f>
        <v>#REF!</v>
      </c>
      <c r="F55" s="271" t="e">
        <f>'2.CHI TIET'!AS48</f>
        <v>#REF!</v>
      </c>
      <c r="G55" s="271" t="e">
        <f>'2.CHI TIET'!AT48</f>
        <v>#REF!</v>
      </c>
      <c r="H55" s="305" t="e">
        <f>'2.CHI TIET'!AU48</f>
        <v>#REF!</v>
      </c>
      <c r="I55" s="271" t="e">
        <f>'2.CHI TIET'!AV48</f>
        <v>#REF!</v>
      </c>
      <c r="J55" s="417" t="e">
        <f>'2.CHI TIET'!AW48</f>
        <v>#REF!</v>
      </c>
      <c r="K55" s="408" t="e">
        <f>'2.CHI TIET'!AX48</f>
        <v>#REF!</v>
      </c>
      <c r="L55" s="271" t="e">
        <f>'2.CHI TIET'!AY48</f>
        <v>#REF!</v>
      </c>
      <c r="M55" s="270"/>
      <c r="N55" s="250"/>
    </row>
    <row r="56" spans="1:15" ht="25.5" hidden="1" customHeight="1">
      <c r="A56" s="268">
        <v>6</v>
      </c>
      <c r="B56" s="272" t="s">
        <v>413</v>
      </c>
      <c r="C56" s="273" t="e">
        <f>'2.CHI TIET'!AO27</f>
        <v>#REF!</v>
      </c>
      <c r="D56" s="273" t="e">
        <f>'2.CHI TIET'!AQ27</f>
        <v>#REF!</v>
      </c>
      <c r="E56" s="273" t="e">
        <f>'2.CHI TIET'!AR27</f>
        <v>#REF!</v>
      </c>
      <c r="F56" s="273" t="e">
        <f>'2.CHI TIET'!AS27</f>
        <v>#REF!</v>
      </c>
      <c r="G56" s="273" t="e">
        <f>'2.CHI TIET'!AT27</f>
        <v>#REF!</v>
      </c>
      <c r="H56" s="306" t="e">
        <f>'2.CHI TIET'!AU27</f>
        <v>#REF!</v>
      </c>
      <c r="I56" s="273" t="e">
        <f>'2.CHI TIET'!AV27</f>
        <v>#REF!</v>
      </c>
      <c r="J56" s="427" t="e">
        <f>'2.CHI TIET'!AW27</f>
        <v>#REF!</v>
      </c>
      <c r="K56" s="425" t="e">
        <f>'2.CHI TIET'!AX27</f>
        <v>#REF!</v>
      </c>
      <c r="L56" s="273" t="e">
        <f>'2.CHI TIET'!AY27</f>
        <v>#REF!</v>
      </c>
      <c r="M56" s="274"/>
      <c r="N56" s="250">
        <v>7</v>
      </c>
      <c r="O56" s="251">
        <v>6</v>
      </c>
    </row>
    <row r="57" spans="1:15" ht="25.5" customHeight="1">
      <c r="A57" s="268"/>
      <c r="B57" s="275" t="s">
        <v>434</v>
      </c>
      <c r="C57" s="271" t="e">
        <f>'2.CHI TIET'!#REF!</f>
        <v>#REF!</v>
      </c>
      <c r="D57" s="271" t="e">
        <f>'2.CHI TIET'!#REF!</f>
        <v>#REF!</v>
      </c>
      <c r="E57" s="271" t="e">
        <f>'2.CHI TIET'!#REF!</f>
        <v>#REF!</v>
      </c>
      <c r="F57" s="271" t="e">
        <f>'2.CHI TIET'!#REF!</f>
        <v>#REF!</v>
      </c>
      <c r="G57" s="271" t="e">
        <f>'2.CHI TIET'!#REF!</f>
        <v>#REF!</v>
      </c>
      <c r="H57" s="305" t="e">
        <f>'2.CHI TIET'!#REF!</f>
        <v>#REF!</v>
      </c>
      <c r="I57" s="271" t="e">
        <f>'2.CHI TIET'!#REF!</f>
        <v>#REF!</v>
      </c>
      <c r="J57" s="417" t="e">
        <f>'2.CHI TIET'!#REF!</f>
        <v>#REF!</v>
      </c>
      <c r="K57" s="408" t="e">
        <f>'2.CHI TIET'!#REF!</f>
        <v>#REF!</v>
      </c>
      <c r="L57" s="271" t="e">
        <f>'2.CHI TIET'!#REF!</f>
        <v>#REF!</v>
      </c>
      <c r="M57" s="270"/>
      <c r="N57" s="250"/>
    </row>
    <row r="58" spans="1:15" ht="25.5" customHeight="1">
      <c r="A58" s="268"/>
      <c r="B58" s="275" t="s">
        <v>335</v>
      </c>
      <c r="C58" s="271" t="e">
        <f>'2.CHI TIET'!#REF!</f>
        <v>#REF!</v>
      </c>
      <c r="D58" s="271" t="e">
        <f>'2.CHI TIET'!#REF!</f>
        <v>#REF!</v>
      </c>
      <c r="E58" s="271" t="e">
        <f>'2.CHI TIET'!#REF!</f>
        <v>#REF!</v>
      </c>
      <c r="F58" s="271" t="e">
        <f>'2.CHI TIET'!#REF!</f>
        <v>#REF!</v>
      </c>
      <c r="G58" s="271" t="e">
        <f>'2.CHI TIET'!#REF!</f>
        <v>#REF!</v>
      </c>
      <c r="H58" s="305" t="e">
        <f>'2.CHI TIET'!#REF!</f>
        <v>#REF!</v>
      </c>
      <c r="I58" s="271" t="e">
        <f>'2.CHI TIET'!#REF!</f>
        <v>#REF!</v>
      </c>
      <c r="J58" s="417" t="e">
        <f>'2.CHI TIET'!#REF!</f>
        <v>#REF!</v>
      </c>
      <c r="K58" s="408" t="e">
        <f>'2.CHI TIET'!#REF!</f>
        <v>#REF!</v>
      </c>
      <c r="L58" s="271" t="e">
        <f>'2.CHI TIET'!#REF!</f>
        <v>#REF!</v>
      </c>
      <c r="M58" s="270"/>
      <c r="N58" s="250"/>
    </row>
    <row r="59" spans="1:15" ht="25.5" customHeight="1">
      <c r="A59" s="268"/>
      <c r="B59" s="275" t="s">
        <v>433</v>
      </c>
      <c r="C59" s="271" t="e">
        <f>'2.CHI TIET'!#REF!</f>
        <v>#REF!</v>
      </c>
      <c r="D59" s="271" t="e">
        <f>'2.CHI TIET'!#REF!</f>
        <v>#REF!</v>
      </c>
      <c r="E59" s="271" t="e">
        <f>'2.CHI TIET'!#REF!</f>
        <v>#REF!</v>
      </c>
      <c r="F59" s="271" t="e">
        <f>'2.CHI TIET'!#REF!</f>
        <v>#REF!</v>
      </c>
      <c r="G59" s="271" t="e">
        <f>'2.CHI TIET'!#REF!</f>
        <v>#REF!</v>
      </c>
      <c r="H59" s="305" t="e">
        <f>'2.CHI TIET'!#REF!</f>
        <v>#REF!</v>
      </c>
      <c r="I59" s="271" t="e">
        <f>'2.CHI TIET'!#REF!</f>
        <v>#REF!</v>
      </c>
      <c r="J59" s="417" t="e">
        <f>'2.CHI TIET'!#REF!</f>
        <v>#REF!</v>
      </c>
      <c r="K59" s="408" t="e">
        <f>'2.CHI TIET'!#REF!</f>
        <v>#REF!</v>
      </c>
      <c r="L59" s="271" t="e">
        <f>'2.CHI TIET'!#REF!</f>
        <v>#REF!</v>
      </c>
      <c r="M59" s="270"/>
      <c r="N59" s="250"/>
    </row>
    <row r="60" spans="1:15" ht="25.5" customHeight="1">
      <c r="A60" s="268"/>
      <c r="B60" s="275" t="s">
        <v>337</v>
      </c>
      <c r="C60" s="271" t="e">
        <f>'2.CHI TIET'!#REF!</f>
        <v>#REF!</v>
      </c>
      <c r="D60" s="271" t="e">
        <f>'2.CHI TIET'!#REF!</f>
        <v>#REF!</v>
      </c>
      <c r="E60" s="271" t="e">
        <f>'2.CHI TIET'!#REF!</f>
        <v>#REF!</v>
      </c>
      <c r="F60" s="271" t="e">
        <f>'2.CHI TIET'!#REF!</f>
        <v>#REF!</v>
      </c>
      <c r="G60" s="271" t="e">
        <f>'2.CHI TIET'!#REF!</f>
        <v>#REF!</v>
      </c>
      <c r="H60" s="305" t="e">
        <f>'2.CHI TIET'!#REF!</f>
        <v>#REF!</v>
      </c>
      <c r="I60" s="271" t="e">
        <f>'2.CHI TIET'!#REF!</f>
        <v>#REF!</v>
      </c>
      <c r="J60" s="417" t="e">
        <f>'2.CHI TIET'!#REF!</f>
        <v>#REF!</v>
      </c>
      <c r="K60" s="408" t="e">
        <f>'2.CHI TIET'!#REF!</f>
        <v>#REF!</v>
      </c>
      <c r="L60" s="271" t="e">
        <f>'2.CHI TIET'!#REF!</f>
        <v>#REF!</v>
      </c>
      <c r="M60" s="270"/>
      <c r="N60" s="250"/>
    </row>
    <row r="61" spans="1:15" ht="25.5" hidden="1" customHeight="1">
      <c r="A61" s="268">
        <v>3</v>
      </c>
      <c r="B61" s="272" t="s">
        <v>410</v>
      </c>
      <c r="C61" s="273" t="e">
        <f>'2.CHI TIET'!AO18</f>
        <v>#REF!</v>
      </c>
      <c r="D61" s="273" t="e">
        <f>'2.CHI TIET'!AQ18</f>
        <v>#REF!</v>
      </c>
      <c r="E61" s="273" t="e">
        <f>'2.CHI TIET'!AR18</f>
        <v>#REF!</v>
      </c>
      <c r="F61" s="273" t="e">
        <f>'2.CHI TIET'!AS18</f>
        <v>#REF!</v>
      </c>
      <c r="G61" s="273" t="e">
        <f>'2.CHI TIET'!AT18</f>
        <v>#REF!</v>
      </c>
      <c r="H61" s="306" t="e">
        <f>'2.CHI TIET'!AU18</f>
        <v>#REF!</v>
      </c>
      <c r="I61" s="273" t="e">
        <f>'2.CHI TIET'!AV18</f>
        <v>#REF!</v>
      </c>
      <c r="J61" s="427" t="e">
        <f>'2.CHI TIET'!AW18</f>
        <v>#REF!</v>
      </c>
      <c r="K61" s="425" t="e">
        <f>'2.CHI TIET'!AX18</f>
        <v>#REF!</v>
      </c>
      <c r="L61" s="273" t="e">
        <f>'2.CHI TIET'!AY18</f>
        <v>#REF!</v>
      </c>
      <c r="M61" s="274"/>
      <c r="N61" s="250">
        <v>20</v>
      </c>
      <c r="O61" s="251">
        <v>21</v>
      </c>
    </row>
    <row r="62" spans="1:15" ht="25.5" customHeight="1">
      <c r="A62" s="268"/>
      <c r="B62" s="275" t="s">
        <v>357</v>
      </c>
      <c r="C62" s="271" t="e">
        <f>'2.CHI TIET'!#REF!</f>
        <v>#REF!</v>
      </c>
      <c r="D62" s="271" t="e">
        <f>'2.CHI TIET'!#REF!</f>
        <v>#REF!</v>
      </c>
      <c r="E62" s="271" t="e">
        <f>'2.CHI TIET'!#REF!</f>
        <v>#REF!</v>
      </c>
      <c r="F62" s="271" t="e">
        <f>'2.CHI TIET'!#REF!</f>
        <v>#REF!</v>
      </c>
      <c r="G62" s="271" t="e">
        <f>'2.CHI TIET'!#REF!</f>
        <v>#REF!</v>
      </c>
      <c r="H62" s="305" t="e">
        <f>'2.CHI TIET'!#REF!</f>
        <v>#REF!</v>
      </c>
      <c r="I62" s="271" t="e">
        <f>'2.CHI TIET'!#REF!</f>
        <v>#REF!</v>
      </c>
      <c r="J62" s="417" t="e">
        <f>'2.CHI TIET'!#REF!</f>
        <v>#REF!</v>
      </c>
      <c r="K62" s="408" t="e">
        <f>'2.CHI TIET'!#REF!</f>
        <v>#REF!</v>
      </c>
      <c r="L62" s="271" t="e">
        <f>'2.CHI TIET'!#REF!</f>
        <v>#REF!</v>
      </c>
      <c r="M62" s="270"/>
      <c r="N62" s="250"/>
    </row>
    <row r="63" spans="1:15" ht="25.5" customHeight="1">
      <c r="A63" s="268"/>
      <c r="B63" s="275" t="s">
        <v>347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305" t="e">
        <f>'2.CHI TIET'!#REF!</f>
        <v>#REF!</v>
      </c>
      <c r="I63" s="271" t="e">
        <f>'2.CHI TIET'!#REF!</f>
        <v>#REF!</v>
      </c>
      <c r="J63" s="417" t="e">
        <f>'2.CHI TIET'!#REF!</f>
        <v>#REF!</v>
      </c>
      <c r="K63" s="408" t="e">
        <f>'2.CHI TIET'!#REF!</f>
        <v>#REF!</v>
      </c>
      <c r="L63" s="271" t="e">
        <f>'2.CHI TIET'!#REF!</f>
        <v>#REF!</v>
      </c>
      <c r="M63" s="270"/>
      <c r="N63" s="250"/>
    </row>
    <row r="64" spans="1:15" ht="25.5" hidden="1" customHeight="1">
      <c r="A64" s="268">
        <v>7</v>
      </c>
      <c r="B64" s="272" t="s">
        <v>414</v>
      </c>
      <c r="C64" s="273" t="e">
        <f>'2.CHI TIET'!AO28</f>
        <v>#REF!</v>
      </c>
      <c r="D64" s="273" t="e">
        <f>'2.CHI TIET'!AQ28</f>
        <v>#REF!</v>
      </c>
      <c r="E64" s="273" t="e">
        <f>'2.CHI TIET'!AR28</f>
        <v>#REF!</v>
      </c>
      <c r="F64" s="273" t="e">
        <f>'2.CHI TIET'!AS28</f>
        <v>#REF!</v>
      </c>
      <c r="G64" s="273" t="e">
        <f>'2.CHI TIET'!AT28</f>
        <v>#REF!</v>
      </c>
      <c r="H64" s="306" t="e">
        <f>'2.CHI TIET'!AU28</f>
        <v>#REF!</v>
      </c>
      <c r="I64" s="273" t="e">
        <f>'2.CHI TIET'!AV28</f>
        <v>#REF!</v>
      </c>
      <c r="J64" s="427" t="e">
        <f>'2.CHI TIET'!AW28</f>
        <v>#REF!</v>
      </c>
      <c r="K64" s="425" t="e">
        <f>'2.CHI TIET'!AX28</f>
        <v>#REF!</v>
      </c>
      <c r="L64" s="273" t="e">
        <f>'2.CHI TIET'!AY28</f>
        <v>#REF!</v>
      </c>
      <c r="M64" s="274"/>
      <c r="N64" s="250">
        <v>34</v>
      </c>
      <c r="O64" s="251">
        <v>34</v>
      </c>
    </row>
    <row r="65" spans="1:18" ht="25.5" customHeight="1">
      <c r="A65" s="268"/>
      <c r="B65" s="275" t="s">
        <v>440</v>
      </c>
      <c r="C65" s="271" t="e">
        <f>'2.CHI TIET'!#REF!</f>
        <v>#REF!</v>
      </c>
      <c r="D65" s="271" t="e">
        <f>'2.CHI TIET'!#REF!</f>
        <v>#REF!</v>
      </c>
      <c r="E65" s="271" t="e">
        <f>'2.CHI TIET'!#REF!</f>
        <v>#REF!</v>
      </c>
      <c r="F65" s="271" t="e">
        <f>'2.CHI TIET'!#REF!</f>
        <v>#REF!</v>
      </c>
      <c r="G65" s="271" t="e">
        <f>'2.CHI TIET'!#REF!</f>
        <v>#REF!</v>
      </c>
      <c r="H65" s="305" t="e">
        <f>'2.CHI TIET'!#REF!</f>
        <v>#REF!</v>
      </c>
      <c r="I65" s="271" t="e">
        <f>'2.CHI TIET'!#REF!</f>
        <v>#REF!</v>
      </c>
      <c r="J65" s="417" t="e">
        <f>'2.CHI TIET'!#REF!</f>
        <v>#REF!</v>
      </c>
      <c r="K65" s="408" t="e">
        <f>'2.CHI TIET'!#REF!</f>
        <v>#REF!</v>
      </c>
      <c r="L65" s="271" t="e">
        <f>'2.CHI TIET'!#REF!</f>
        <v>#REF!</v>
      </c>
      <c r="M65" s="270"/>
      <c r="N65" s="250"/>
    </row>
    <row r="66" spans="1:18" ht="25.5" customHeight="1">
      <c r="A66" s="268"/>
      <c r="B66" s="275" t="s">
        <v>446</v>
      </c>
      <c r="C66" s="271" t="e">
        <f>'2.CHI TIET'!#REF!</f>
        <v>#REF!</v>
      </c>
      <c r="D66" s="271" t="e">
        <f>'2.CHI TIET'!#REF!</f>
        <v>#REF!</v>
      </c>
      <c r="E66" s="271" t="e">
        <f>'2.CHI TIET'!#REF!</f>
        <v>#REF!</v>
      </c>
      <c r="F66" s="271" t="e">
        <f>'2.CHI TIET'!#REF!</f>
        <v>#REF!</v>
      </c>
      <c r="G66" s="271" t="e">
        <f>'2.CHI TIET'!#REF!</f>
        <v>#REF!</v>
      </c>
      <c r="H66" s="305" t="e">
        <f>'2.CHI TIET'!#REF!</f>
        <v>#REF!</v>
      </c>
      <c r="I66" s="271" t="e">
        <f>'2.CHI TIET'!#REF!</f>
        <v>#REF!</v>
      </c>
      <c r="J66" s="417" t="e">
        <f>'2.CHI TIET'!#REF!</f>
        <v>#REF!</v>
      </c>
      <c r="K66" s="408" t="e">
        <f>'2.CHI TIET'!#REF!</f>
        <v>#REF!</v>
      </c>
      <c r="L66" s="271" t="e">
        <f>'2.CHI TIET'!#REF!</f>
        <v>#REF!</v>
      </c>
      <c r="M66" s="270" t="s">
        <v>470</v>
      </c>
      <c r="N66" s="250"/>
    </row>
    <row r="67" spans="1:18" ht="25.5" hidden="1" customHeight="1">
      <c r="A67" s="268">
        <v>15</v>
      </c>
      <c r="B67" s="272" t="s">
        <v>423</v>
      </c>
      <c r="C67" s="273" t="e">
        <f>'2.CHI TIET'!AO56</f>
        <v>#REF!</v>
      </c>
      <c r="D67" s="273" t="e">
        <f>'2.CHI TIET'!AQ56</f>
        <v>#REF!</v>
      </c>
      <c r="E67" s="273" t="e">
        <f>'2.CHI TIET'!AR56</f>
        <v>#REF!</v>
      </c>
      <c r="F67" s="273" t="e">
        <f>'2.CHI TIET'!AS56</f>
        <v>#REF!</v>
      </c>
      <c r="G67" s="273" t="e">
        <f>'2.CHI TIET'!AT56</f>
        <v>#REF!</v>
      </c>
      <c r="H67" s="306" t="e">
        <f>'2.CHI TIET'!AU56</f>
        <v>#REF!</v>
      </c>
      <c r="I67" s="273" t="e">
        <f>'2.CHI TIET'!AV56</f>
        <v>#REF!</v>
      </c>
      <c r="J67" s="427" t="e">
        <f>'2.CHI TIET'!AW56</f>
        <v>#REF!</v>
      </c>
      <c r="K67" s="425" t="e">
        <f>'2.CHI TIET'!AX56</f>
        <v>#REF!</v>
      </c>
      <c r="L67" s="273" t="e">
        <f>'2.CHI TIET'!AY56</f>
        <v>#REF!</v>
      </c>
      <c r="M67" s="274"/>
      <c r="N67" s="250">
        <v>11</v>
      </c>
      <c r="O67" s="279">
        <v>26</v>
      </c>
      <c r="P67" s="279"/>
      <c r="Q67" s="279"/>
      <c r="R67" s="279"/>
    </row>
    <row r="68" spans="1:18" ht="25.5" hidden="1" customHeight="1">
      <c r="A68" s="268">
        <v>16</v>
      </c>
      <c r="B68" s="272" t="s">
        <v>424</v>
      </c>
      <c r="C68" s="273" t="e">
        <f>'2.CHI TIET'!AO57</f>
        <v>#REF!</v>
      </c>
      <c r="D68" s="273" t="e">
        <f>'2.CHI TIET'!AQ57</f>
        <v>#REF!</v>
      </c>
      <c r="E68" s="273" t="e">
        <f>'2.CHI TIET'!AR57</f>
        <v>#REF!</v>
      </c>
      <c r="F68" s="273" t="e">
        <f>'2.CHI TIET'!AS57</f>
        <v>#REF!</v>
      </c>
      <c r="G68" s="273" t="e">
        <f>'2.CHI TIET'!AT57</f>
        <v>#REF!</v>
      </c>
      <c r="H68" s="306" t="e">
        <f>'2.CHI TIET'!AU57</f>
        <v>#REF!</v>
      </c>
      <c r="I68" s="273" t="e">
        <f>'2.CHI TIET'!AV57</f>
        <v>#REF!</v>
      </c>
      <c r="J68" s="427" t="e">
        <f>'2.CHI TIET'!AW57</f>
        <v>#REF!</v>
      </c>
      <c r="K68" s="425" t="e">
        <f>'2.CHI TIET'!AX57</f>
        <v>#REF!</v>
      </c>
      <c r="L68" s="273" t="e">
        <f>'2.CHI TIET'!AY57</f>
        <v>#REF!</v>
      </c>
      <c r="M68" s="350"/>
      <c r="N68" s="250">
        <v>31</v>
      </c>
      <c r="O68" s="279">
        <v>39</v>
      </c>
      <c r="P68" s="279"/>
    </row>
    <row r="69" spans="1:18" ht="25.5" customHeight="1">
      <c r="A69" s="268"/>
      <c r="B69" s="275" t="s">
        <v>456</v>
      </c>
      <c r="C69" s="271" t="e">
        <f>'2.CHI TIET'!AO58</f>
        <v>#REF!</v>
      </c>
      <c r="D69" s="271" t="e">
        <f>'2.CHI TIET'!AQ58</f>
        <v>#REF!</v>
      </c>
      <c r="E69" s="271" t="e">
        <f>'2.CHI TIET'!AR58</f>
        <v>#REF!</v>
      </c>
      <c r="F69" s="271" t="e">
        <f>'2.CHI TIET'!AS58</f>
        <v>#REF!</v>
      </c>
      <c r="G69" s="271" t="e">
        <f>'2.CHI TIET'!AT58</f>
        <v>#REF!</v>
      </c>
      <c r="H69" s="305" t="e">
        <f>'2.CHI TIET'!AU58</f>
        <v>#REF!</v>
      </c>
      <c r="I69" s="271" t="e">
        <f>'2.CHI TIET'!AV58</f>
        <v>#REF!</v>
      </c>
      <c r="J69" s="417" t="e">
        <f>'2.CHI TIET'!AW58</f>
        <v>#REF!</v>
      </c>
      <c r="K69" s="408" t="e">
        <f>'2.CHI TIET'!AX58</f>
        <v>#REF!</v>
      </c>
      <c r="L69" s="271" t="e">
        <f>'2.CHI TIET'!AY58</f>
        <v>#REF!</v>
      </c>
      <c r="M69" s="270"/>
      <c r="N69" s="250"/>
    </row>
    <row r="70" spans="1:18" ht="25.5" customHeight="1">
      <c r="A70" s="268"/>
      <c r="B70" s="275" t="s">
        <v>378</v>
      </c>
      <c r="C70" s="271" t="e">
        <f>'2.CHI TIET'!#REF!</f>
        <v>#REF!</v>
      </c>
      <c r="D70" s="271" t="e">
        <f>'2.CHI TIET'!#REF!</f>
        <v>#REF!</v>
      </c>
      <c r="E70" s="271" t="e">
        <f>'2.CHI TIET'!#REF!</f>
        <v>#REF!</v>
      </c>
      <c r="F70" s="271" t="e">
        <f>'2.CHI TIET'!#REF!</f>
        <v>#REF!</v>
      </c>
      <c r="G70" s="271" t="e">
        <f>'2.CHI TIET'!#REF!</f>
        <v>#REF!</v>
      </c>
      <c r="H70" s="305" t="e">
        <f>'2.CHI TIET'!#REF!</f>
        <v>#REF!</v>
      </c>
      <c r="I70" s="271" t="e">
        <f>'2.CHI TIET'!#REF!</f>
        <v>#REF!</v>
      </c>
      <c r="J70" s="417" t="e">
        <f>'2.CHI TIET'!#REF!</f>
        <v>#REF!</v>
      </c>
      <c r="K70" s="408" t="e">
        <f>'2.CHI TIET'!#REF!</f>
        <v>#REF!</v>
      </c>
      <c r="L70" s="271" t="e">
        <f>'2.CHI TIET'!#REF!</f>
        <v>#REF!</v>
      </c>
      <c r="M70" s="270"/>
      <c r="N70" s="250"/>
    </row>
    <row r="71" spans="1:18" ht="25.5" customHeight="1">
      <c r="A71" s="268"/>
      <c r="B71" s="275" t="s">
        <v>441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417" t="e">
        <f>'2.CHI TIET'!#REF!</f>
        <v>#REF!</v>
      </c>
      <c r="K71" s="408" t="e">
        <f>'2.CHI TIET'!#REF!</f>
        <v>#REF!</v>
      </c>
      <c r="L71" s="271" t="e">
        <f>'2.CHI TIET'!#REF!</f>
        <v>#REF!</v>
      </c>
      <c r="M71" s="270"/>
      <c r="N71" s="250"/>
    </row>
    <row r="72" spans="1:18" ht="25.5" customHeight="1">
      <c r="A72" s="268"/>
      <c r="B72" s="275" t="s">
        <v>365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417" t="e">
        <f>'2.CHI TIET'!#REF!</f>
        <v>#REF!</v>
      </c>
      <c r="K72" s="408" t="e">
        <f>'2.CHI TIET'!#REF!</f>
        <v>#REF!</v>
      </c>
      <c r="L72" s="271" t="e">
        <f>'2.CHI TIET'!#REF!</f>
        <v>#REF!</v>
      </c>
      <c r="M72" s="270"/>
      <c r="N72" s="250"/>
    </row>
    <row r="73" spans="1:18" ht="25.5" customHeight="1">
      <c r="A73" s="268"/>
      <c r="B73" s="275" t="s">
        <v>367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417" t="e">
        <f>'2.CHI TIET'!#REF!</f>
        <v>#REF!</v>
      </c>
      <c r="K73" s="408" t="e">
        <f>'2.CHI TIET'!#REF!</f>
        <v>#REF!</v>
      </c>
      <c r="L73" s="271" t="e">
        <f>'2.CHI TIET'!#REF!</f>
        <v>#REF!</v>
      </c>
      <c r="M73" s="270"/>
      <c r="N73" s="250"/>
    </row>
    <row r="74" spans="1:18" ht="25.5" customHeight="1">
      <c r="A74" s="268"/>
      <c r="B74" s="275" t="s">
        <v>368</v>
      </c>
      <c r="C74" s="271" t="e">
        <f>'2.CHI TIET'!AO53</f>
        <v>#REF!</v>
      </c>
      <c r="D74" s="271" t="e">
        <f>'2.CHI TIET'!AQ53</f>
        <v>#REF!</v>
      </c>
      <c r="E74" s="271" t="e">
        <f>'2.CHI TIET'!AR53</f>
        <v>#REF!</v>
      </c>
      <c r="F74" s="271" t="e">
        <f>'2.CHI TIET'!AS53</f>
        <v>#REF!</v>
      </c>
      <c r="G74" s="271" t="e">
        <f>'2.CHI TIET'!AT53</f>
        <v>#REF!</v>
      </c>
      <c r="H74" s="305" t="e">
        <f>'2.CHI TIET'!AU53</f>
        <v>#REF!</v>
      </c>
      <c r="I74" s="271" t="e">
        <f>'2.CHI TIET'!AV53</f>
        <v>#REF!</v>
      </c>
      <c r="J74" s="417" t="e">
        <f>'2.CHI TIET'!AW53</f>
        <v>#REF!</v>
      </c>
      <c r="K74" s="408" t="e">
        <f>'2.CHI TIET'!AX53</f>
        <v>#REF!</v>
      </c>
      <c r="L74" s="271" t="e">
        <f>'2.CHI TIET'!AY53</f>
        <v>#REF!</v>
      </c>
      <c r="M74" s="270"/>
      <c r="N74" s="250"/>
    </row>
    <row r="75" spans="1:18" ht="25.5" hidden="1" customHeight="1">
      <c r="A75" s="268">
        <v>9</v>
      </c>
      <c r="B75" s="272" t="s">
        <v>416</v>
      </c>
      <c r="C75" s="273" t="e">
        <f>'2.CHI TIET'!AO38</f>
        <v>#REF!</v>
      </c>
      <c r="D75" s="273" t="e">
        <f>'2.CHI TIET'!AQ38</f>
        <v>#REF!</v>
      </c>
      <c r="E75" s="273" t="e">
        <f>'2.CHI TIET'!AR38</f>
        <v>#REF!</v>
      </c>
      <c r="F75" s="273" t="e">
        <f>'2.CHI TIET'!AS38</f>
        <v>#REF!</v>
      </c>
      <c r="G75" s="273" t="e">
        <f>'2.CHI TIET'!AT38</f>
        <v>#REF!</v>
      </c>
      <c r="H75" s="306" t="e">
        <f>'2.CHI TIET'!AU38</f>
        <v>#REF!</v>
      </c>
      <c r="I75" s="273" t="e">
        <f>'2.CHI TIET'!AV38</f>
        <v>#REF!</v>
      </c>
      <c r="J75" s="427" t="e">
        <f>'2.CHI TIET'!AW38</f>
        <v>#REF!</v>
      </c>
      <c r="K75" s="425" t="e">
        <f>'2.CHI TIET'!AX38</f>
        <v>#REF!</v>
      </c>
      <c r="L75" s="273" t="e">
        <f>'2.CHI TIET'!AY38</f>
        <v>#REF!</v>
      </c>
      <c r="M75" s="274"/>
      <c r="N75" s="250">
        <v>18</v>
      </c>
      <c r="O75" s="251">
        <v>15</v>
      </c>
    </row>
    <row r="76" spans="1:18" ht="25.5" customHeight="1">
      <c r="A76" s="268"/>
      <c r="B76" s="276" t="s">
        <v>372</v>
      </c>
      <c r="C76" s="271" t="e">
        <f>'2.CHI TIET'!AO62</f>
        <v>#REF!</v>
      </c>
      <c r="D76" s="271" t="e">
        <f>'2.CHI TIET'!AQ62</f>
        <v>#REF!</v>
      </c>
      <c r="E76" s="271" t="e">
        <f>'2.CHI TIET'!AR62</f>
        <v>#REF!</v>
      </c>
      <c r="F76" s="271" t="e">
        <f>'2.CHI TIET'!AS62</f>
        <v>#REF!</v>
      </c>
      <c r="G76" s="271" t="e">
        <f>'2.CHI TIET'!AT62</f>
        <v>#REF!</v>
      </c>
      <c r="H76" s="307" t="e">
        <f>'2.CHI TIET'!AU62</f>
        <v>#REF!</v>
      </c>
      <c r="I76" s="413" t="e">
        <f>'2.CHI TIET'!AV62</f>
        <v>#REF!</v>
      </c>
      <c r="J76" s="278" t="e">
        <f>'2.CHI TIET'!AW62</f>
        <v>#REF!</v>
      </c>
      <c r="K76" s="409" t="e">
        <f>'2.CHI TIET'!AX62</f>
        <v>#REF!</v>
      </c>
      <c r="L76" s="278" t="e">
        <f>'2.CHI TIET'!AY62</f>
        <v>#REF!</v>
      </c>
      <c r="M76" s="270"/>
      <c r="N76" s="250"/>
    </row>
    <row r="77" spans="1:18" ht="25.5" customHeight="1">
      <c r="A77" s="268"/>
      <c r="B77" s="275" t="s">
        <v>350</v>
      </c>
      <c r="C77" s="271" t="e">
        <f>'2.CHI TIET'!#REF!</f>
        <v>#REF!</v>
      </c>
      <c r="D77" s="271" t="e">
        <f>'2.CHI TIET'!#REF!</f>
        <v>#REF!</v>
      </c>
      <c r="E77" s="271" t="e">
        <f>'2.CHI TIET'!#REF!</f>
        <v>#REF!</v>
      </c>
      <c r="F77" s="271" t="e">
        <f>'2.CHI TIET'!#REF!</f>
        <v>#REF!</v>
      </c>
      <c r="G77" s="271" t="e">
        <f>'2.CHI TIET'!#REF!</f>
        <v>#REF!</v>
      </c>
      <c r="H77" s="305" t="e">
        <f>'2.CHI TIET'!#REF!</f>
        <v>#REF!</v>
      </c>
      <c r="I77" s="271" t="e">
        <f>'2.CHI TIET'!#REF!</f>
        <v>#REF!</v>
      </c>
      <c r="J77" s="417" t="e">
        <f>'2.CHI TIET'!#REF!</f>
        <v>#REF!</v>
      </c>
      <c r="K77" s="408" t="e">
        <f>'2.CHI TIET'!#REF!</f>
        <v>#REF!</v>
      </c>
      <c r="L77" s="271" t="e">
        <f>'2.CHI TIET'!#REF!</f>
        <v>#REF!</v>
      </c>
      <c r="M77" s="270"/>
      <c r="N77" s="250"/>
    </row>
    <row r="78" spans="1:18" ht="25.5" customHeight="1">
      <c r="A78" s="268"/>
      <c r="B78" s="275" t="s">
        <v>366</v>
      </c>
      <c r="C78" s="271" t="e">
        <f>'2.CHI TIET'!#REF!</f>
        <v>#REF!</v>
      </c>
      <c r="D78" s="271" t="e">
        <f>'2.CHI TIET'!#REF!</f>
        <v>#REF!</v>
      </c>
      <c r="E78" s="271" t="e">
        <f>'2.CHI TIET'!#REF!</f>
        <v>#REF!</v>
      </c>
      <c r="F78" s="271" t="e">
        <f>'2.CHI TIET'!#REF!</f>
        <v>#REF!</v>
      </c>
      <c r="G78" s="271" t="e">
        <f>'2.CHI TIET'!#REF!</f>
        <v>#REF!</v>
      </c>
      <c r="H78" s="307" t="e">
        <f>'2.CHI TIET'!#REF!</f>
        <v>#REF!</v>
      </c>
      <c r="I78" s="413" t="e">
        <f>'2.CHI TIET'!#REF!</f>
        <v>#REF!</v>
      </c>
      <c r="J78" s="278" t="e">
        <f>'2.CHI TIET'!#REF!</f>
        <v>#REF!</v>
      </c>
      <c r="K78" s="409" t="e">
        <f>'2.CHI TIET'!#REF!</f>
        <v>#REF!</v>
      </c>
      <c r="L78" s="278" t="e">
        <f>'2.CHI TIET'!#REF!</f>
        <v>#REF!</v>
      </c>
      <c r="M78" s="270"/>
      <c r="N78" s="250"/>
    </row>
    <row r="79" spans="1:18" s="284" customFormat="1" ht="25.5" customHeight="1">
      <c r="A79" s="268"/>
      <c r="B79" s="275" t="s">
        <v>375</v>
      </c>
      <c r="C79" s="271">
        <f>'2.CHI TIET'!AO73</f>
        <v>0</v>
      </c>
      <c r="D79" s="271">
        <f>'2.CHI TIET'!AQ73</f>
        <v>0</v>
      </c>
      <c r="E79" s="271">
        <f>'2.CHI TIET'!AR73</f>
        <v>0</v>
      </c>
      <c r="F79" s="271">
        <f>'2.CHI TIET'!AS73</f>
        <v>0</v>
      </c>
      <c r="G79" s="271">
        <f>'2.CHI TIET'!AT73</f>
        <v>0</v>
      </c>
      <c r="H79" s="307">
        <f>'2.CHI TIET'!AU73</f>
        <v>0</v>
      </c>
      <c r="I79" s="413">
        <f>'2.CHI TIET'!AV73</f>
        <v>0</v>
      </c>
      <c r="J79" s="278">
        <f>'2.CHI TIET'!AW73</f>
        <v>0</v>
      </c>
      <c r="K79" s="409">
        <f>'2.CHI TIET'!AX73</f>
        <v>0</v>
      </c>
      <c r="L79" s="278">
        <f>'2.CHI TIET'!AY73</f>
        <v>0</v>
      </c>
      <c r="M79" s="270"/>
      <c r="N79" s="250"/>
      <c r="O79" s="251"/>
      <c r="P79" s="251"/>
      <c r="Q79" s="251"/>
      <c r="R79" s="251"/>
    </row>
    <row r="80" spans="1:18" s="284" customFormat="1" ht="25.5" customHeight="1">
      <c r="A80" s="268"/>
      <c r="B80" s="275" t="s">
        <v>369</v>
      </c>
      <c r="C80" s="271" t="e">
        <f>'2.CHI TIET'!AO55</f>
        <v>#REF!</v>
      </c>
      <c r="D80" s="271" t="e">
        <f>'2.CHI TIET'!AQ55</f>
        <v>#REF!</v>
      </c>
      <c r="E80" s="271" t="e">
        <f>'2.CHI TIET'!AR55</f>
        <v>#REF!</v>
      </c>
      <c r="F80" s="271" t="e">
        <f>'2.CHI TIET'!AS55</f>
        <v>#REF!</v>
      </c>
      <c r="G80" s="271" t="e">
        <f>'2.CHI TIET'!AT55</f>
        <v>#REF!</v>
      </c>
      <c r="H80" s="305" t="e">
        <f>'2.CHI TIET'!AU55</f>
        <v>#REF!</v>
      </c>
      <c r="I80" s="271" t="e">
        <f>'2.CHI TIET'!AV55</f>
        <v>#REF!</v>
      </c>
      <c r="J80" s="417" t="e">
        <f>'2.CHI TIET'!AW55</f>
        <v>#REF!</v>
      </c>
      <c r="K80" s="408" t="e">
        <f>'2.CHI TIET'!AX55</f>
        <v>#REF!</v>
      </c>
      <c r="L80" s="271" t="e">
        <f>'2.CHI TIET'!AY55</f>
        <v>#REF!</v>
      </c>
      <c r="M80" s="270"/>
      <c r="N80" s="250"/>
      <c r="O80" s="251"/>
      <c r="P80" s="251"/>
      <c r="Q80" s="251"/>
      <c r="R80" s="251"/>
    </row>
    <row r="81" spans="1:18" s="284" customFormat="1" ht="25.5" customHeight="1">
      <c r="A81" s="268"/>
      <c r="B81" s="275" t="s">
        <v>355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305" t="e">
        <f>'2.CHI TIET'!#REF!</f>
        <v>#REF!</v>
      </c>
      <c r="I81" s="271" t="e">
        <f>'2.CHI TIET'!#REF!</f>
        <v>#REF!</v>
      </c>
      <c r="J81" s="417" t="e">
        <f>'2.CHI TIET'!#REF!</f>
        <v>#REF!</v>
      </c>
      <c r="K81" s="408" t="e">
        <f>'2.CHI TIET'!#REF!</f>
        <v>#REF!</v>
      </c>
      <c r="L81" s="271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hidden="1" customHeight="1">
      <c r="A82" s="268">
        <v>14</v>
      </c>
      <c r="B82" s="272" t="s">
        <v>422</v>
      </c>
      <c r="C82" s="273" t="e">
        <f>'2.CHI TIET'!AO52</f>
        <v>#REF!</v>
      </c>
      <c r="D82" s="273" t="e">
        <f>'2.CHI TIET'!AQ52</f>
        <v>#REF!</v>
      </c>
      <c r="E82" s="273" t="e">
        <f>'2.CHI TIET'!AR52</f>
        <v>#REF!</v>
      </c>
      <c r="F82" s="273" t="e">
        <f>'2.CHI TIET'!AS52</f>
        <v>#REF!</v>
      </c>
      <c r="G82" s="273" t="e">
        <f>'2.CHI TIET'!AT52</f>
        <v>#REF!</v>
      </c>
      <c r="H82" s="371" t="e">
        <f>'2.CHI TIET'!AU52</f>
        <v>#REF!</v>
      </c>
      <c r="I82" s="446" t="e">
        <f>'2.CHI TIET'!AV52</f>
        <v>#REF!</v>
      </c>
      <c r="J82" s="372" t="e">
        <f>'2.CHI TIET'!AW52</f>
        <v>#REF!</v>
      </c>
      <c r="K82" s="426" t="e">
        <f>'2.CHI TIET'!AX52</f>
        <v>#REF!</v>
      </c>
      <c r="L82" s="372" t="e">
        <f>'2.CHI TIET'!AY52</f>
        <v>#REF!</v>
      </c>
      <c r="M82" s="274"/>
      <c r="N82" s="250">
        <v>13</v>
      </c>
      <c r="O82" s="251">
        <v>19</v>
      </c>
      <c r="P82" s="251"/>
      <c r="Q82" s="251"/>
      <c r="R82" s="251"/>
    </row>
    <row r="83" spans="1:18" s="284" customFormat="1" ht="25.5" customHeight="1">
      <c r="A83" s="268"/>
      <c r="B83" s="276" t="s">
        <v>457</v>
      </c>
      <c r="C83" s="271" t="e">
        <f>'2.CHI TIET'!AO66</f>
        <v>#REF!</v>
      </c>
      <c r="D83" s="271" t="e">
        <f>'2.CHI TIET'!AQ66</f>
        <v>#REF!</v>
      </c>
      <c r="E83" s="271" t="e">
        <f>'2.CHI TIET'!AR66</f>
        <v>#REF!</v>
      </c>
      <c r="F83" s="271" t="e">
        <f>'2.CHI TIET'!AS66</f>
        <v>#REF!</v>
      </c>
      <c r="G83" s="271" t="e">
        <f>'2.CHI TIET'!AT66</f>
        <v>#REF!</v>
      </c>
      <c r="H83" s="307" t="e">
        <f>'2.CHI TIET'!AU66</f>
        <v>#REF!</v>
      </c>
      <c r="I83" s="413" t="e">
        <f>'2.CHI TIET'!AV66</f>
        <v>#REF!</v>
      </c>
      <c r="J83" s="278" t="e">
        <f>'2.CHI TIET'!AW66</f>
        <v>#REF!</v>
      </c>
      <c r="K83" s="409" t="e">
        <f>'2.CHI TIET'!AX66</f>
        <v>#REF!</v>
      </c>
      <c r="L83" s="278" t="e">
        <f>'2.CHI TIET'!AY66</f>
        <v>#REF!</v>
      </c>
      <c r="M83" s="270"/>
      <c r="N83" s="250"/>
      <c r="O83" s="251"/>
      <c r="P83" s="251"/>
      <c r="Q83" s="251"/>
      <c r="R83" s="251"/>
    </row>
    <row r="84" spans="1:18" s="284" customFormat="1" ht="25.5" customHeight="1">
      <c r="A84" s="268"/>
      <c r="B84" s="275" t="s">
        <v>354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413" t="e">
        <f>'2.CHI TIET'!#REF!</f>
        <v>#REF!</v>
      </c>
      <c r="J84" s="278" t="e">
        <f>'2.CHI TIET'!#REF!</f>
        <v>#REF!</v>
      </c>
      <c r="K84" s="409" t="e">
        <f>'2.CHI TIET'!#REF!</f>
        <v>#REF!</v>
      </c>
      <c r="L84" s="278" t="e">
        <f>'2.CHI TIET'!#REF!</f>
        <v>#REF!</v>
      </c>
      <c r="M84" s="270"/>
      <c r="N84" s="250"/>
      <c r="O84" s="251"/>
      <c r="P84" s="251"/>
      <c r="Q84" s="251"/>
      <c r="R84" s="251"/>
    </row>
    <row r="85" spans="1:18" s="284" customFormat="1" ht="25.5" customHeight="1">
      <c r="A85" s="280"/>
      <c r="B85" s="275" t="s">
        <v>449</v>
      </c>
      <c r="C85" s="271" t="e">
        <f>'2.CHI TIET'!#REF!</f>
        <v>#REF!</v>
      </c>
      <c r="D85" s="271" t="e">
        <f>'2.CHI TIET'!#REF!</f>
        <v>#REF!</v>
      </c>
      <c r="E85" s="271" t="e">
        <f>'2.CHI TIET'!#REF!</f>
        <v>#REF!</v>
      </c>
      <c r="F85" s="271" t="e">
        <f>'2.CHI TIET'!#REF!</f>
        <v>#REF!</v>
      </c>
      <c r="G85" s="271" t="e">
        <f>'2.CHI TIET'!#REF!</f>
        <v>#REF!</v>
      </c>
      <c r="H85" s="307" t="e">
        <f>'2.CHI TIET'!#REF!</f>
        <v>#REF!</v>
      </c>
      <c r="I85" s="413" t="e">
        <f>'2.CHI TIET'!#REF!</f>
        <v>#REF!</v>
      </c>
      <c r="J85" s="278" t="e">
        <f>'2.CHI TIET'!#REF!</f>
        <v>#REF!</v>
      </c>
      <c r="K85" s="409" t="e">
        <f>'2.CHI TIET'!#REF!</f>
        <v>#REF!</v>
      </c>
      <c r="L85" s="278" t="e">
        <f>'2.CHI TIET'!#REF!</f>
        <v>#REF!</v>
      </c>
      <c r="M85" s="270"/>
      <c r="N85" s="283"/>
    </row>
    <row r="86" spans="1:18" s="284" customFormat="1" ht="25.5" customHeight="1">
      <c r="A86" s="268"/>
      <c r="B86" s="275" t="s">
        <v>442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305" t="e">
        <f>'2.CHI TIET'!#REF!</f>
        <v>#REF!</v>
      </c>
      <c r="I86" s="271" t="e">
        <f>'2.CHI TIET'!#REF!</f>
        <v>#REF!</v>
      </c>
      <c r="J86" s="417" t="e">
        <f>'2.CHI TIET'!#REF!</f>
        <v>#REF!</v>
      </c>
      <c r="K86" s="408" t="e">
        <f>'2.CHI TIET'!#REF!</f>
        <v>#REF!</v>
      </c>
      <c r="L86" s="271" t="e">
        <f>'2.CHI TIET'!#REF!</f>
        <v>#REF!</v>
      </c>
      <c r="M86" s="270"/>
      <c r="N86" s="250"/>
      <c r="O86" s="251"/>
      <c r="P86" s="251"/>
      <c r="Q86" s="251"/>
      <c r="R86" s="251"/>
    </row>
    <row r="87" spans="1:18" s="284" customFormat="1" ht="25.5" customHeight="1">
      <c r="A87" s="268"/>
      <c r="B87" s="275" t="s">
        <v>443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305" t="e">
        <f>'2.CHI TIET'!#REF!</f>
        <v>#REF!</v>
      </c>
      <c r="I87" s="271" t="e">
        <f>'2.CHI TIET'!#REF!</f>
        <v>#REF!</v>
      </c>
      <c r="J87" s="417" t="e">
        <f>'2.CHI TIET'!#REF!</f>
        <v>#REF!</v>
      </c>
      <c r="K87" s="408" t="e">
        <f>'2.CHI TIET'!#REF!</f>
        <v>#REF!</v>
      </c>
      <c r="L87" s="271" t="e">
        <f>'2.CHI TIET'!#REF!</f>
        <v>#REF!</v>
      </c>
      <c r="M87" s="270" t="s">
        <v>470</v>
      </c>
      <c r="N87" s="250"/>
      <c r="O87" s="251"/>
      <c r="P87" s="251"/>
      <c r="Q87" s="251"/>
      <c r="R87" s="251"/>
    </row>
    <row r="88" spans="1:18" s="284" customFormat="1" ht="25.5" customHeight="1">
      <c r="A88" s="268"/>
      <c r="B88" s="275" t="s">
        <v>370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305" t="e">
        <f>'2.CHI TIET'!#REF!</f>
        <v>#REF!</v>
      </c>
      <c r="I88" s="271" t="e">
        <f>'2.CHI TIET'!#REF!</f>
        <v>#REF!</v>
      </c>
      <c r="J88" s="417" t="e">
        <f>'2.CHI TIET'!#REF!</f>
        <v>#REF!</v>
      </c>
      <c r="K88" s="408" t="e">
        <f>'2.CHI TIET'!#REF!</f>
        <v>#REF!</v>
      </c>
      <c r="L88" s="271" t="e">
        <f>'2.CHI TIET'!#REF!</f>
        <v>#REF!</v>
      </c>
      <c r="M88" s="270" t="s">
        <v>470</v>
      </c>
      <c r="N88" s="250"/>
      <c r="O88" s="251"/>
      <c r="P88" s="251"/>
      <c r="Q88" s="251"/>
      <c r="R88" s="251"/>
    </row>
    <row r="89" spans="1:18" s="284" customFormat="1" ht="25.5" customHeight="1">
      <c r="A89" s="268"/>
      <c r="B89" s="275" t="s">
        <v>444</v>
      </c>
      <c r="C89" s="271" t="e">
        <f>'2.CHI TIET'!#REF!</f>
        <v>#REF!</v>
      </c>
      <c r="D89" s="271" t="e">
        <f>'2.CHI TIET'!#REF!</f>
        <v>#REF!</v>
      </c>
      <c r="E89" s="271" t="e">
        <f>'2.CHI TIET'!#REF!</f>
        <v>#REF!</v>
      </c>
      <c r="F89" s="271" t="e">
        <f>'2.CHI TIET'!#REF!</f>
        <v>#REF!</v>
      </c>
      <c r="G89" s="271" t="e">
        <f>'2.CHI TIET'!#REF!</f>
        <v>#REF!</v>
      </c>
      <c r="H89" s="305" t="e">
        <f>'2.CHI TIET'!#REF!</f>
        <v>#REF!</v>
      </c>
      <c r="I89" s="271" t="e">
        <f>'2.CHI TIET'!#REF!</f>
        <v>#REF!</v>
      </c>
      <c r="J89" s="417" t="e">
        <f>'2.CHI TIET'!#REF!</f>
        <v>#REF!</v>
      </c>
      <c r="K89" s="408" t="e">
        <f>'2.CHI TIET'!#REF!</f>
        <v>#REF!</v>
      </c>
      <c r="L89" s="271" t="e">
        <f>'2.CHI TIET'!#REF!</f>
        <v>#REF!</v>
      </c>
      <c r="M89" s="270" t="s">
        <v>470</v>
      </c>
      <c r="N89" s="250"/>
      <c r="O89" s="251"/>
      <c r="P89" s="251"/>
      <c r="Q89" s="251"/>
      <c r="R89" s="251"/>
    </row>
    <row r="90" spans="1:18" ht="25.5" customHeight="1">
      <c r="A90" s="280"/>
      <c r="B90" s="275" t="s">
        <v>450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417" t="e">
        <f>'2.CHI TIET'!#REF!</f>
        <v>#REF!</v>
      </c>
      <c r="K90" s="408" t="e">
        <f>'2.CHI TIET'!#REF!</f>
        <v>#REF!</v>
      </c>
      <c r="L90" s="271" t="e">
        <f>'2.CHI TIET'!#REF!</f>
        <v>#REF!</v>
      </c>
      <c r="M90" s="270" t="s">
        <v>470</v>
      </c>
      <c r="N90" s="283"/>
      <c r="O90" s="284"/>
      <c r="P90" s="284"/>
      <c r="Q90" s="284"/>
      <c r="R90" s="284"/>
    </row>
    <row r="91" spans="1:18" ht="25.5" customHeight="1">
      <c r="A91" s="280"/>
      <c r="B91" s="275" t="s">
        <v>455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417" t="e">
        <f>'2.CHI TIET'!#REF!</f>
        <v>#REF!</v>
      </c>
      <c r="K91" s="408" t="e">
        <f>'2.CHI TIET'!#REF!</f>
        <v>#REF!</v>
      </c>
      <c r="L91" s="271" t="e">
        <f>'2.CHI TIET'!#REF!</f>
        <v>#REF!</v>
      </c>
      <c r="M91" s="270" t="s">
        <v>470</v>
      </c>
      <c r="N91" s="283"/>
      <c r="O91" s="284"/>
      <c r="P91" s="284"/>
      <c r="Q91" s="284"/>
      <c r="R91" s="284"/>
    </row>
    <row r="92" spans="1:18" ht="25.5" customHeight="1">
      <c r="A92" s="280"/>
      <c r="B92" s="275" t="s">
        <v>467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417" t="e">
        <f>'2.CHI TIET'!#REF!</f>
        <v>#REF!</v>
      </c>
      <c r="K92" s="408" t="e">
        <f>'2.CHI TIET'!#REF!</f>
        <v>#REF!</v>
      </c>
      <c r="L92" s="271" t="e">
        <f>'2.CHI TIET'!#REF!</f>
        <v>#REF!</v>
      </c>
      <c r="M92" s="270" t="s">
        <v>470</v>
      </c>
      <c r="N92" s="283"/>
      <c r="O92" s="284"/>
      <c r="P92" s="284"/>
      <c r="Q92" s="284"/>
      <c r="R92" s="284"/>
    </row>
    <row r="93" spans="1:18" ht="25.5" customHeight="1">
      <c r="A93" s="268"/>
      <c r="B93" s="275" t="s">
        <v>371</v>
      </c>
      <c r="C93" s="271" t="e">
        <f>'2.CHI TIET'!AO60</f>
        <v>#REF!</v>
      </c>
      <c r="D93" s="271" t="e">
        <f>'2.CHI TIET'!AQ60</f>
        <v>#REF!</v>
      </c>
      <c r="E93" s="271" t="e">
        <f>'2.CHI TIET'!AR60</f>
        <v>#REF!</v>
      </c>
      <c r="F93" s="271" t="e">
        <f>'2.CHI TIET'!AS60</f>
        <v>#REF!</v>
      </c>
      <c r="G93" s="271" t="e">
        <f>'2.CHI TIET'!AT60</f>
        <v>#REF!</v>
      </c>
      <c r="H93" s="305" t="e">
        <f>'2.CHI TIET'!AU60</f>
        <v>#REF!</v>
      </c>
      <c r="I93" s="271" t="e">
        <f>'2.CHI TIET'!AV60</f>
        <v>#REF!</v>
      </c>
      <c r="J93" s="422" t="e">
        <f>'2.CHI TIET'!AW60</f>
        <v>#REF!</v>
      </c>
      <c r="K93" s="408" t="e">
        <f>'2.CHI TIET'!AX60</f>
        <v>#REF!</v>
      </c>
      <c r="L93" s="271" t="e">
        <f>'2.CHI TIET'!AY60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300"/>
      <c r="K94" s="271"/>
      <c r="L94" s="271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70</v>
      </c>
      <c r="O106" s="287">
        <f>O7+O11+O16+O20+O26+O31+O33+O39+O44+O48+O52+O56+O60+O64+O69+O90+O99+O104</f>
        <v>67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/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/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/>
      <c r="K110" s="247"/>
      <c r="L110" s="247"/>
      <c r="M110" s="256"/>
      <c r="N110" s="250"/>
    </row>
  </sheetData>
  <mergeCells count="1">
    <mergeCell ref="B4:M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0"/>
  <sheetViews>
    <sheetView zoomScaleNormal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S17" sqref="S17"/>
    </sheetView>
  </sheetViews>
  <sheetFormatPr defaultColWidth="17.28515625" defaultRowHeight="15" customHeight="1"/>
  <cols>
    <col min="1" max="1" width="4.28515625" style="297" hidden="1" customWidth="1"/>
    <col min="2" max="2" width="46.28515625" style="298" customWidth="1"/>
    <col min="3" max="4" width="10.85546875" style="245" hidden="1" customWidth="1"/>
    <col min="5" max="5" width="9.85546875" style="246" hidden="1" customWidth="1"/>
    <col min="6" max="6" width="25.42578125" style="246" customWidth="1"/>
    <col min="7" max="7" width="10.85546875" style="246" hidden="1" customWidth="1"/>
    <col min="8" max="9" width="10.28515625" style="245" hidden="1" customWidth="1"/>
    <col min="10" max="10" width="10.85546875" style="246" hidden="1" customWidth="1"/>
    <col min="11" max="11" width="31" style="246" customWidth="1"/>
    <col min="12" max="12" width="10.28515625" style="246" hidden="1" customWidth="1"/>
    <col min="13" max="13" width="12" style="299" hidden="1" customWidth="1"/>
    <col min="14" max="14" width="17.28515625" style="251" hidden="1" customWidth="1"/>
    <col min="15" max="15" width="7.140625" style="251" hidden="1" customWidth="1"/>
    <col min="16" max="16" width="6.85546875" style="251" customWidth="1"/>
    <col min="17" max="17" width="4.5703125" style="251" customWidth="1"/>
    <col min="18" max="18" width="7.140625" style="251" customWidth="1"/>
    <col min="19" max="16384" width="17.28515625" style="251"/>
  </cols>
  <sheetData>
    <row r="1" spans="1:18" ht="15.75" customHeight="1">
      <c r="A1" s="243" t="s">
        <v>0</v>
      </c>
      <c r="B1" s="243" t="s">
        <v>0</v>
      </c>
      <c r="F1" s="247"/>
      <c r="G1" s="247"/>
      <c r="H1" s="248" t="s">
        <v>399</v>
      </c>
      <c r="I1" s="248"/>
      <c r="K1" s="248" t="s">
        <v>399</v>
      </c>
      <c r="L1" s="247"/>
      <c r="M1" s="249"/>
      <c r="N1" s="250"/>
    </row>
    <row r="2" spans="1:18" ht="15.75" customHeight="1">
      <c r="A2" s="332" t="s">
        <v>394</v>
      </c>
      <c r="B2" s="332" t="s">
        <v>394</v>
      </c>
      <c r="F2" s="247"/>
      <c r="G2" s="247"/>
      <c r="H2" s="252"/>
      <c r="I2" s="333" t="s">
        <v>7</v>
      </c>
      <c r="K2" s="424" t="s">
        <v>491</v>
      </c>
      <c r="L2" s="247"/>
      <c r="M2" s="249"/>
      <c r="N2" s="250"/>
    </row>
    <row r="3" spans="1:18" ht="6.75" customHeight="1">
      <c r="A3" s="253"/>
      <c r="B3" s="254"/>
      <c r="C3" s="255"/>
      <c r="D3" s="255"/>
      <c r="E3" s="253"/>
      <c r="F3" s="247"/>
      <c r="G3" s="247"/>
      <c r="H3" s="255"/>
      <c r="I3" s="255"/>
      <c r="J3" s="253"/>
      <c r="K3" s="247"/>
      <c r="L3" s="247"/>
      <c r="M3" s="256"/>
      <c r="N3" s="250"/>
    </row>
    <row r="4" spans="1:18" s="250" customFormat="1" ht="36" customHeight="1">
      <c r="A4" s="411"/>
      <c r="B4" s="517" t="s">
        <v>494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18" ht="9" customHeight="1">
      <c r="A5" s="257"/>
      <c r="B5" s="258"/>
      <c r="C5" s="259"/>
      <c r="D5" s="259"/>
      <c r="E5" s="257"/>
      <c r="F5" s="247"/>
      <c r="G5" s="247"/>
      <c r="H5" s="259"/>
      <c r="I5" s="259"/>
      <c r="J5" s="257"/>
      <c r="K5" s="247"/>
      <c r="L5" s="247"/>
      <c r="M5" s="256"/>
      <c r="N5" s="250"/>
    </row>
    <row r="6" spans="1:18" s="246" customFormat="1" ht="28.5" customHeight="1">
      <c r="A6" s="399"/>
      <c r="B6" s="407" t="s">
        <v>473</v>
      </c>
      <c r="C6" s="260" t="s">
        <v>404</v>
      </c>
      <c r="D6" s="260" t="s">
        <v>430</v>
      </c>
      <c r="E6" s="261" t="s">
        <v>405</v>
      </c>
      <c r="F6" s="261" t="s">
        <v>485</v>
      </c>
      <c r="G6" s="262" t="s">
        <v>406</v>
      </c>
      <c r="H6" s="263" t="s">
        <v>407</v>
      </c>
      <c r="I6" s="334" t="s">
        <v>404</v>
      </c>
      <c r="J6" s="412" t="s">
        <v>430</v>
      </c>
      <c r="K6" s="445" t="s">
        <v>393</v>
      </c>
      <c r="L6" s="447" t="s">
        <v>407</v>
      </c>
      <c r="M6" s="400"/>
      <c r="N6" s="247"/>
    </row>
    <row r="7" spans="1:18" ht="25.5" customHeight="1">
      <c r="A7" s="264"/>
      <c r="B7" s="379" t="s">
        <v>367</v>
      </c>
      <c r="C7" s="300" t="e">
        <f>'2.CHI TIET'!#REF!</f>
        <v>#REF!</v>
      </c>
      <c r="D7" s="300" t="e">
        <f>'2.CHI TIET'!#REF!</f>
        <v>#REF!</v>
      </c>
      <c r="E7" s="300" t="e">
        <f>'2.CHI TIET'!#REF!</f>
        <v>#REF!</v>
      </c>
      <c r="F7" s="300" t="e">
        <f>'2.CHI TIET'!#REF!</f>
        <v>#REF!</v>
      </c>
      <c r="G7" s="300" t="e">
        <f>'2.CHI TIET'!#REF!</f>
        <v>#REF!</v>
      </c>
      <c r="H7" s="304" t="e">
        <f>'2.CHI TIET'!#REF!</f>
        <v>#REF!</v>
      </c>
      <c r="I7" s="300" t="e">
        <f>'2.CHI TIET'!#REF!</f>
        <v>#REF!</v>
      </c>
      <c r="J7" s="300" t="e">
        <f>'2.CHI TIET'!#REF!</f>
        <v>#REF!</v>
      </c>
      <c r="K7" s="416" t="e">
        <f>'2.CHI TIET'!#REF!</f>
        <v>#REF!</v>
      </c>
      <c r="L7" s="415" t="e">
        <f>'2.CHI TIET'!#REF!</f>
        <v>#REF!</v>
      </c>
      <c r="M7" s="376"/>
      <c r="N7" s="250"/>
    </row>
    <row r="8" spans="1:18" ht="25.5" customHeight="1">
      <c r="A8" s="268"/>
      <c r="B8" s="374" t="s">
        <v>369</v>
      </c>
      <c r="C8" s="300" t="e">
        <f>'2.CHI TIET'!AO55</f>
        <v>#REF!</v>
      </c>
      <c r="D8" s="300" t="e">
        <f>'2.CHI TIET'!AQ55</f>
        <v>#REF!</v>
      </c>
      <c r="E8" s="300" t="e">
        <f>'2.CHI TIET'!AR55</f>
        <v>#REF!</v>
      </c>
      <c r="F8" s="300" t="e">
        <f>'2.CHI TIET'!AS55</f>
        <v>#REF!</v>
      </c>
      <c r="G8" s="300" t="e">
        <f>'2.CHI TIET'!AT55</f>
        <v>#REF!</v>
      </c>
      <c r="H8" s="304" t="e">
        <f>'2.CHI TIET'!AU55</f>
        <v>#REF!</v>
      </c>
      <c r="I8" s="300" t="e">
        <f>'2.CHI TIET'!AV55</f>
        <v>#REF!</v>
      </c>
      <c r="J8" s="300" t="e">
        <f>'2.CHI TIET'!AW55</f>
        <v>#REF!</v>
      </c>
      <c r="K8" s="416" t="e">
        <f>'2.CHI TIET'!AX55</f>
        <v>#REF!</v>
      </c>
      <c r="L8" s="415" t="e">
        <f>'2.CHI TIET'!AY55</f>
        <v>#REF!</v>
      </c>
      <c r="M8" s="270"/>
      <c r="N8" s="250"/>
    </row>
    <row r="9" spans="1:18" ht="25.5" hidden="1" customHeight="1">
      <c r="A9" s="268"/>
      <c r="B9" s="369" t="s">
        <v>422</v>
      </c>
      <c r="C9" s="273" t="e">
        <f>'2.CHI TIET'!AO52</f>
        <v>#REF!</v>
      </c>
      <c r="D9" s="273" t="e">
        <f>'2.CHI TIET'!AQ52</f>
        <v>#REF!</v>
      </c>
      <c r="E9" s="273" t="e">
        <f>'2.CHI TIET'!AR52</f>
        <v>#REF!</v>
      </c>
      <c r="F9" s="273" t="e">
        <f>'2.CHI TIET'!AS52</f>
        <v>#REF!</v>
      </c>
      <c r="G9" s="273" t="e">
        <f>'2.CHI TIET'!AT52</f>
        <v>#REF!</v>
      </c>
      <c r="H9" s="306" t="e">
        <f>'2.CHI TIET'!AU52</f>
        <v>#REF!</v>
      </c>
      <c r="I9" s="273" t="e">
        <f>'2.CHI TIET'!AV52</f>
        <v>#REF!</v>
      </c>
      <c r="J9" s="273" t="e">
        <f>'2.CHI TIET'!AW52</f>
        <v>#REF!</v>
      </c>
      <c r="K9" s="427" t="e">
        <f>'2.CHI TIET'!AX52</f>
        <v>#REF!</v>
      </c>
      <c r="L9" s="425" t="e">
        <f>'2.CHI TIET'!AY52</f>
        <v>#REF!</v>
      </c>
      <c r="M9" s="274"/>
      <c r="N9" s="250">
        <v>13</v>
      </c>
      <c r="O9" s="251">
        <v>19</v>
      </c>
    </row>
    <row r="10" spans="1:18" ht="25.5" customHeight="1">
      <c r="A10" s="268"/>
      <c r="B10" s="374" t="s">
        <v>366</v>
      </c>
      <c r="C10" s="271" t="e">
        <f>'2.CHI TIET'!#REF!</f>
        <v>#REF!</v>
      </c>
      <c r="D10" s="271" t="e">
        <f>'2.CHI TIET'!#REF!</f>
        <v>#REF!</v>
      </c>
      <c r="E10" s="271" t="e">
        <f>'2.CHI TIET'!#REF!</f>
        <v>#REF!</v>
      </c>
      <c r="F10" s="271" t="e">
        <f>'2.CHI TIET'!#REF!</f>
        <v>#REF!</v>
      </c>
      <c r="G10" s="271" t="e">
        <f>'2.CHI TIET'!#REF!</f>
        <v>#REF!</v>
      </c>
      <c r="H10" s="305" t="e">
        <f>'2.CHI TIET'!#REF!</f>
        <v>#REF!</v>
      </c>
      <c r="I10" s="271" t="e">
        <f>'2.CHI TIET'!#REF!</f>
        <v>#REF!</v>
      </c>
      <c r="J10" s="271" t="e">
        <f>'2.CHI TIET'!#REF!</f>
        <v>#REF!</v>
      </c>
      <c r="K10" s="417" t="e">
        <f>'2.CHI TIET'!#REF!</f>
        <v>#REF!</v>
      </c>
      <c r="L10" s="408" t="e">
        <f>'2.CHI TIET'!#REF!</f>
        <v>#REF!</v>
      </c>
      <c r="M10" s="270"/>
      <c r="N10" s="250"/>
    </row>
    <row r="11" spans="1:18" ht="25.5" customHeight="1">
      <c r="A11" s="268"/>
      <c r="B11" s="275" t="s">
        <v>368</v>
      </c>
      <c r="C11" s="271" t="e">
        <f>'2.CHI TIET'!AO53</f>
        <v>#REF!</v>
      </c>
      <c r="D11" s="271" t="e">
        <f>'2.CHI TIET'!AQ53</f>
        <v>#REF!</v>
      </c>
      <c r="E11" s="271" t="e">
        <f>'2.CHI TIET'!AR53</f>
        <v>#REF!</v>
      </c>
      <c r="F11" s="271" t="e">
        <f>'2.CHI TIET'!AS53</f>
        <v>#REF!</v>
      </c>
      <c r="G11" s="271" t="e">
        <f>'2.CHI TIET'!AT53</f>
        <v>#REF!</v>
      </c>
      <c r="H11" s="305" t="e">
        <f>'2.CHI TIET'!AU53</f>
        <v>#REF!</v>
      </c>
      <c r="I11" s="271" t="e">
        <f>'2.CHI TIET'!AV53</f>
        <v>#REF!</v>
      </c>
      <c r="J11" s="271" t="e">
        <f>'2.CHI TIET'!AW53</f>
        <v>#REF!</v>
      </c>
      <c r="K11" s="417" t="e">
        <f>'2.CHI TIET'!AX53</f>
        <v>#REF!</v>
      </c>
      <c r="L11" s="408" t="e">
        <f>'2.CHI TIET'!AY53</f>
        <v>#REF!</v>
      </c>
      <c r="M11" s="270"/>
      <c r="N11" s="250"/>
    </row>
    <row r="12" spans="1:18" ht="25.5" customHeight="1">
      <c r="A12" s="268"/>
      <c r="B12" s="276" t="s">
        <v>372</v>
      </c>
      <c r="C12" s="271" t="e">
        <f>'2.CHI TIET'!AO62</f>
        <v>#REF!</v>
      </c>
      <c r="D12" s="271" t="e">
        <f>'2.CHI TIET'!AQ62</f>
        <v>#REF!</v>
      </c>
      <c r="E12" s="271" t="e">
        <f>'2.CHI TIET'!AR62</f>
        <v>#REF!</v>
      </c>
      <c r="F12" s="271" t="e">
        <f>'2.CHI TIET'!AS62</f>
        <v>#REF!</v>
      </c>
      <c r="G12" s="271" t="e">
        <f>'2.CHI TIET'!AT62</f>
        <v>#REF!</v>
      </c>
      <c r="H12" s="305" t="e">
        <f>'2.CHI TIET'!AU62</f>
        <v>#REF!</v>
      </c>
      <c r="I12" s="271" t="e">
        <f>'2.CHI TIET'!AV62</f>
        <v>#REF!</v>
      </c>
      <c r="J12" s="271" t="e">
        <f>'2.CHI TIET'!AW62</f>
        <v>#REF!</v>
      </c>
      <c r="K12" s="417" t="e">
        <f>'2.CHI TIET'!AX62</f>
        <v>#REF!</v>
      </c>
      <c r="L12" s="408" t="e">
        <f>'2.CHI TIET'!AY62</f>
        <v>#REF!</v>
      </c>
      <c r="M12" s="270"/>
      <c r="N12" s="250"/>
    </row>
    <row r="13" spans="1:18" ht="25.5" customHeight="1">
      <c r="A13" s="268"/>
      <c r="B13" s="275" t="s">
        <v>441</v>
      </c>
      <c r="C13" s="271" t="e">
        <f>'2.CHI TIET'!#REF!</f>
        <v>#REF!</v>
      </c>
      <c r="D13" s="271" t="e">
        <f>'2.CHI TIET'!#REF!</f>
        <v>#REF!</v>
      </c>
      <c r="E13" s="271" t="e">
        <f>'2.CHI TIET'!#REF!</f>
        <v>#REF!</v>
      </c>
      <c r="F13" s="271" t="e">
        <f>'2.CHI TIET'!#REF!</f>
        <v>#REF!</v>
      </c>
      <c r="G13" s="271" t="e">
        <f>'2.CHI TIET'!#REF!</f>
        <v>#REF!</v>
      </c>
      <c r="H13" s="305" t="e">
        <f>'2.CHI TIET'!#REF!</f>
        <v>#REF!</v>
      </c>
      <c r="I13" s="271" t="e">
        <f>'2.CHI TIET'!#REF!</f>
        <v>#REF!</v>
      </c>
      <c r="J13" s="271" t="e">
        <f>'2.CHI TIET'!#REF!</f>
        <v>#REF!</v>
      </c>
      <c r="K13" s="417" t="e">
        <f>'2.CHI TIET'!#REF!</f>
        <v>#REF!</v>
      </c>
      <c r="L13" s="408" t="e">
        <f>'2.CHI TIET'!#REF!</f>
        <v>#REF!</v>
      </c>
      <c r="M13" s="270"/>
      <c r="N13" s="250"/>
    </row>
    <row r="14" spans="1:18" ht="25.5" customHeight="1">
      <c r="A14" s="280"/>
      <c r="B14" s="275" t="s">
        <v>450</v>
      </c>
      <c r="C14" s="271" t="e">
        <f>'2.CHI TIET'!#REF!</f>
        <v>#REF!</v>
      </c>
      <c r="D14" s="271" t="e">
        <f>'2.CHI TIET'!#REF!</f>
        <v>#REF!</v>
      </c>
      <c r="E14" s="271" t="e">
        <f>'2.CHI TIET'!#REF!</f>
        <v>#REF!</v>
      </c>
      <c r="F14" s="271" t="e">
        <f>'2.CHI TIET'!#REF!</f>
        <v>#REF!</v>
      </c>
      <c r="G14" s="271" t="e">
        <f>'2.CHI TIET'!#REF!</f>
        <v>#REF!</v>
      </c>
      <c r="H14" s="305" t="e">
        <f>'2.CHI TIET'!#REF!</f>
        <v>#REF!</v>
      </c>
      <c r="I14" s="271" t="e">
        <f>'2.CHI TIET'!#REF!</f>
        <v>#REF!</v>
      </c>
      <c r="J14" s="271" t="e">
        <f>'2.CHI TIET'!#REF!</f>
        <v>#REF!</v>
      </c>
      <c r="K14" s="417" t="e">
        <f>'2.CHI TIET'!#REF!</f>
        <v>#REF!</v>
      </c>
      <c r="L14" s="408" t="e">
        <f>'2.CHI TIET'!#REF!</f>
        <v>#REF!</v>
      </c>
      <c r="M14" s="270" t="s">
        <v>470</v>
      </c>
      <c r="N14" s="283"/>
      <c r="O14" s="284"/>
      <c r="P14" s="284"/>
      <c r="Q14" s="284"/>
      <c r="R14" s="284"/>
    </row>
    <row r="15" spans="1:18" ht="25.5" customHeight="1">
      <c r="A15" s="268"/>
      <c r="B15" s="275" t="s">
        <v>375</v>
      </c>
      <c r="C15" s="271">
        <f>'2.CHI TIET'!AO73</f>
        <v>0</v>
      </c>
      <c r="D15" s="271">
        <f>'2.CHI TIET'!AQ73</f>
        <v>0</v>
      </c>
      <c r="E15" s="271">
        <f>'2.CHI TIET'!AR73</f>
        <v>0</v>
      </c>
      <c r="F15" s="271">
        <f>'2.CHI TIET'!AS73</f>
        <v>0</v>
      </c>
      <c r="G15" s="271">
        <f>'2.CHI TIET'!AT73</f>
        <v>0</v>
      </c>
      <c r="H15" s="305">
        <f>'2.CHI TIET'!AU73</f>
        <v>0</v>
      </c>
      <c r="I15" s="271">
        <f>'2.CHI TIET'!AV73</f>
        <v>0</v>
      </c>
      <c r="J15" s="271">
        <f>'2.CHI TIET'!AW73</f>
        <v>0</v>
      </c>
      <c r="K15" s="417">
        <f>'2.CHI TIET'!AX73</f>
        <v>0</v>
      </c>
      <c r="L15" s="408">
        <f>'2.CHI TIET'!AY73</f>
        <v>0</v>
      </c>
      <c r="M15" s="270"/>
      <c r="N15" s="250"/>
    </row>
    <row r="16" spans="1:18" ht="25.5" customHeight="1">
      <c r="A16" s="268"/>
      <c r="B16" s="275" t="s">
        <v>371</v>
      </c>
      <c r="C16" s="271" t="e">
        <f>'2.CHI TIET'!AO60</f>
        <v>#REF!</v>
      </c>
      <c r="D16" s="271" t="e">
        <f>'2.CHI TIET'!AQ60</f>
        <v>#REF!</v>
      </c>
      <c r="E16" s="271" t="e">
        <f>'2.CHI TIET'!AR60</f>
        <v>#REF!</v>
      </c>
      <c r="F16" s="271" t="e">
        <f>'2.CHI TIET'!AS60</f>
        <v>#REF!</v>
      </c>
      <c r="G16" s="271" t="e">
        <f>'2.CHI TIET'!AT60</f>
        <v>#REF!</v>
      </c>
      <c r="H16" s="305" t="e">
        <f>'2.CHI TIET'!AU60</f>
        <v>#REF!</v>
      </c>
      <c r="I16" s="271" t="e">
        <f>'2.CHI TIET'!AV60</f>
        <v>#REF!</v>
      </c>
      <c r="J16" s="271" t="e">
        <f>'2.CHI TIET'!AW60</f>
        <v>#REF!</v>
      </c>
      <c r="K16" s="417" t="e">
        <f>'2.CHI TIET'!AX60</f>
        <v>#REF!</v>
      </c>
      <c r="L16" s="408" t="e">
        <f>'2.CHI TIET'!AY60</f>
        <v>#REF!</v>
      </c>
      <c r="M16" s="270"/>
      <c r="N16" s="250"/>
    </row>
    <row r="17" spans="1:18" ht="25.5" customHeight="1">
      <c r="A17" s="268"/>
      <c r="B17" s="275" t="s">
        <v>341</v>
      </c>
      <c r="C17" s="271" t="e">
        <f>'2.CHI TIET'!#REF!</f>
        <v>#REF!</v>
      </c>
      <c r="D17" s="271" t="e">
        <f>'2.CHI TIET'!#REF!</f>
        <v>#REF!</v>
      </c>
      <c r="E17" s="271" t="e">
        <f>'2.CHI TIET'!#REF!</f>
        <v>#REF!</v>
      </c>
      <c r="F17" s="271" t="e">
        <f>'2.CHI TIET'!#REF!</f>
        <v>#REF!</v>
      </c>
      <c r="G17" s="271" t="e">
        <f>'2.CHI TIET'!#REF!</f>
        <v>#REF!</v>
      </c>
      <c r="H17" s="305" t="e">
        <f>'2.CHI TIET'!#REF!</f>
        <v>#REF!</v>
      </c>
      <c r="I17" s="271" t="e">
        <f>'2.CHI TIET'!#REF!</f>
        <v>#REF!</v>
      </c>
      <c r="J17" s="271" t="e">
        <f>'2.CHI TIET'!#REF!</f>
        <v>#REF!</v>
      </c>
      <c r="K17" s="417" t="e">
        <f>'2.CHI TIET'!#REF!</f>
        <v>#REF!</v>
      </c>
      <c r="L17" s="408" t="e">
        <f>'2.CHI TIET'!#REF!</f>
        <v>#REF!</v>
      </c>
      <c r="M17" s="270"/>
      <c r="N17" s="250"/>
    </row>
    <row r="18" spans="1:18" ht="25.5" customHeight="1">
      <c r="A18" s="268"/>
      <c r="B18" s="275" t="s">
        <v>370</v>
      </c>
      <c r="C18" s="271" t="e">
        <f>'2.CHI TIET'!#REF!</f>
        <v>#REF!</v>
      </c>
      <c r="D18" s="271" t="e">
        <f>'2.CHI TIET'!#REF!</f>
        <v>#REF!</v>
      </c>
      <c r="E18" s="271" t="e">
        <f>'2.CHI TIET'!#REF!</f>
        <v>#REF!</v>
      </c>
      <c r="F18" s="271" t="e">
        <f>'2.CHI TIET'!#REF!</f>
        <v>#REF!</v>
      </c>
      <c r="G18" s="271" t="e">
        <f>'2.CHI TIET'!#REF!</f>
        <v>#REF!</v>
      </c>
      <c r="H18" s="305" t="e">
        <f>'2.CHI TIET'!#REF!</f>
        <v>#REF!</v>
      </c>
      <c r="I18" s="271" t="e">
        <f>'2.CHI TIET'!#REF!</f>
        <v>#REF!</v>
      </c>
      <c r="J18" s="271" t="e">
        <f>'2.CHI TIET'!#REF!</f>
        <v>#REF!</v>
      </c>
      <c r="K18" s="417" t="e">
        <f>'2.CHI TIET'!#REF!</f>
        <v>#REF!</v>
      </c>
      <c r="L18" s="408" t="e">
        <f>'2.CHI TIET'!#REF!</f>
        <v>#REF!</v>
      </c>
      <c r="M18" s="270" t="s">
        <v>470</v>
      </c>
      <c r="N18" s="250"/>
    </row>
    <row r="19" spans="1:18" ht="25.5" customHeight="1">
      <c r="A19" s="268"/>
      <c r="B19" s="276" t="s">
        <v>374</v>
      </c>
      <c r="C19" s="271" t="e">
        <f>'2.CHI TIET'!AO70</f>
        <v>#REF!</v>
      </c>
      <c r="D19" s="271" t="e">
        <f>'2.CHI TIET'!AQ70</f>
        <v>#REF!</v>
      </c>
      <c r="E19" s="271" t="e">
        <f>'2.CHI TIET'!AR70</f>
        <v>#REF!</v>
      </c>
      <c r="F19" s="271" t="e">
        <f>'2.CHI TIET'!AS70</f>
        <v>#REF!</v>
      </c>
      <c r="G19" s="271" t="e">
        <f>'2.CHI TIET'!AT70</f>
        <v>#REF!</v>
      </c>
      <c r="H19" s="305" t="e">
        <f>'2.CHI TIET'!AU70</f>
        <v>#REF!</v>
      </c>
      <c r="I19" s="271" t="e">
        <f>'2.CHI TIET'!AV70</f>
        <v>#REF!</v>
      </c>
      <c r="J19" s="271" t="e">
        <f>'2.CHI TIET'!AW70</f>
        <v>#REF!</v>
      </c>
      <c r="K19" s="417" t="e">
        <f>'2.CHI TIET'!AX70</f>
        <v>#REF!</v>
      </c>
      <c r="L19" s="408" t="e">
        <f>'2.CHI TIET'!AY70</f>
        <v>#REF!</v>
      </c>
      <c r="M19" s="270"/>
      <c r="N19" s="250"/>
    </row>
    <row r="20" spans="1:18" ht="25.5" customHeight="1">
      <c r="A20" s="268"/>
      <c r="B20" s="275" t="s">
        <v>456</v>
      </c>
      <c r="C20" s="271" t="e">
        <f>'2.CHI TIET'!AO58</f>
        <v>#REF!</v>
      </c>
      <c r="D20" s="271" t="e">
        <f>'2.CHI TIET'!AQ58</f>
        <v>#REF!</v>
      </c>
      <c r="E20" s="271" t="e">
        <f>'2.CHI TIET'!AR58</f>
        <v>#REF!</v>
      </c>
      <c r="F20" s="271" t="e">
        <f>'2.CHI TIET'!AS58</f>
        <v>#REF!</v>
      </c>
      <c r="G20" s="271" t="e">
        <f>'2.CHI TIET'!AT58</f>
        <v>#REF!</v>
      </c>
      <c r="H20" s="305" t="e">
        <f>'2.CHI TIET'!AU58</f>
        <v>#REF!</v>
      </c>
      <c r="I20" s="271" t="e">
        <f>'2.CHI TIET'!AV58</f>
        <v>#REF!</v>
      </c>
      <c r="J20" s="271" t="e">
        <f>'2.CHI TIET'!AW58</f>
        <v>#REF!</v>
      </c>
      <c r="K20" s="417" t="e">
        <f>'2.CHI TIET'!AX58</f>
        <v>#REF!</v>
      </c>
      <c r="L20" s="408" t="e">
        <f>'2.CHI TIET'!AY58</f>
        <v>#REF!</v>
      </c>
      <c r="M20" s="270"/>
      <c r="N20" s="250"/>
    </row>
    <row r="21" spans="1:18" ht="25.5" hidden="1" customHeight="1">
      <c r="A21" s="268">
        <v>16</v>
      </c>
      <c r="B21" s="272" t="s">
        <v>424</v>
      </c>
      <c r="C21" s="273" t="e">
        <f>'2.CHI TIET'!AO57</f>
        <v>#REF!</v>
      </c>
      <c r="D21" s="273" t="e">
        <f>'2.CHI TIET'!AQ57</f>
        <v>#REF!</v>
      </c>
      <c r="E21" s="273" t="e">
        <f>'2.CHI TIET'!AR57</f>
        <v>#REF!</v>
      </c>
      <c r="F21" s="273" t="e">
        <f>'2.CHI TIET'!AS57</f>
        <v>#REF!</v>
      </c>
      <c r="G21" s="273" t="e">
        <f>'2.CHI TIET'!AT57</f>
        <v>#REF!</v>
      </c>
      <c r="H21" s="306" t="e">
        <f>'2.CHI TIET'!AU57</f>
        <v>#REF!</v>
      </c>
      <c r="I21" s="273" t="e">
        <f>'2.CHI TIET'!AV57</f>
        <v>#REF!</v>
      </c>
      <c r="J21" s="273" t="e">
        <f>'2.CHI TIET'!AW57</f>
        <v>#REF!</v>
      </c>
      <c r="K21" s="427" t="e">
        <f>'2.CHI TIET'!AX57</f>
        <v>#REF!</v>
      </c>
      <c r="L21" s="425" t="e">
        <f>'2.CHI TIET'!AY57</f>
        <v>#REF!</v>
      </c>
      <c r="M21" s="350"/>
      <c r="N21" s="250">
        <v>31</v>
      </c>
      <c r="O21" s="279">
        <v>39</v>
      </c>
      <c r="P21" s="279"/>
    </row>
    <row r="22" spans="1:18" ht="25.5" customHeight="1">
      <c r="A22" s="268"/>
      <c r="B22" s="275" t="s">
        <v>342</v>
      </c>
      <c r="C22" s="271" t="e">
        <f>'2.CHI TIET'!#REF!</f>
        <v>#REF!</v>
      </c>
      <c r="D22" s="271" t="e">
        <f>'2.CHI TIET'!#REF!</f>
        <v>#REF!</v>
      </c>
      <c r="E22" s="271" t="e">
        <f>'2.CHI TIET'!#REF!</f>
        <v>#REF!</v>
      </c>
      <c r="F22" s="271" t="e">
        <f>'2.CHI TIET'!#REF!</f>
        <v>#REF!</v>
      </c>
      <c r="G22" s="271" t="e">
        <f>'2.CHI TIET'!#REF!</f>
        <v>#REF!</v>
      </c>
      <c r="H22" s="305" t="e">
        <f>'2.CHI TIET'!#REF!</f>
        <v>#REF!</v>
      </c>
      <c r="I22" s="271" t="e">
        <f>'2.CHI TIET'!#REF!</f>
        <v>#REF!</v>
      </c>
      <c r="J22" s="271" t="e">
        <f>'2.CHI TIET'!#REF!</f>
        <v>#REF!</v>
      </c>
      <c r="K22" s="417" t="e">
        <f>'2.CHI TIET'!#REF!</f>
        <v>#REF!</v>
      </c>
      <c r="L22" s="408" t="e">
        <f>'2.CHI TIET'!#REF!</f>
        <v>#REF!</v>
      </c>
      <c r="M22" s="270"/>
      <c r="N22" s="250"/>
    </row>
    <row r="23" spans="1:18" ht="25.5" customHeight="1">
      <c r="A23" s="268"/>
      <c r="B23" s="275" t="s">
        <v>361</v>
      </c>
      <c r="C23" s="271" t="e">
        <f>'2.CHI TIET'!#REF!</f>
        <v>#REF!</v>
      </c>
      <c r="D23" s="271" t="e">
        <f>'2.CHI TIET'!#REF!</f>
        <v>#REF!</v>
      </c>
      <c r="E23" s="271" t="e">
        <f>'2.CHI TIET'!#REF!</f>
        <v>#REF!</v>
      </c>
      <c r="F23" s="271" t="e">
        <f>'2.CHI TIET'!#REF!</f>
        <v>#REF!</v>
      </c>
      <c r="G23" s="271" t="e">
        <f>'2.CHI TIET'!#REF!</f>
        <v>#REF!</v>
      </c>
      <c r="H23" s="305" t="e">
        <f>'2.CHI TIET'!#REF!</f>
        <v>#REF!</v>
      </c>
      <c r="I23" s="271" t="e">
        <f>'2.CHI TIET'!#REF!</f>
        <v>#REF!</v>
      </c>
      <c r="J23" s="271" t="e">
        <f>'2.CHI TIET'!#REF!</f>
        <v>#REF!</v>
      </c>
      <c r="K23" s="417" t="e">
        <f>'2.CHI TIET'!#REF!</f>
        <v>#REF!</v>
      </c>
      <c r="L23" s="408" t="e">
        <f>'2.CHI TIET'!#REF!</f>
        <v>#REF!</v>
      </c>
      <c r="M23" s="270"/>
      <c r="N23" s="250"/>
    </row>
    <row r="24" spans="1:18" ht="25.5" customHeight="1">
      <c r="A24" s="268"/>
      <c r="B24" s="275" t="s">
        <v>352</v>
      </c>
      <c r="C24" s="271" t="e">
        <f>'2.CHI TIET'!AO35</f>
        <v>#REF!</v>
      </c>
      <c r="D24" s="271" t="e">
        <f>'2.CHI TIET'!AQ35</f>
        <v>#REF!</v>
      </c>
      <c r="E24" s="271" t="e">
        <f>'2.CHI TIET'!AR35</f>
        <v>#REF!</v>
      </c>
      <c r="F24" s="271" t="e">
        <f>'2.CHI TIET'!AS35</f>
        <v>#REF!</v>
      </c>
      <c r="G24" s="271" t="e">
        <f>'2.CHI TIET'!AT35</f>
        <v>#REF!</v>
      </c>
      <c r="H24" s="305" t="e">
        <f>'2.CHI TIET'!AU35</f>
        <v>#REF!</v>
      </c>
      <c r="I24" s="271" t="e">
        <f>'2.CHI TIET'!AV35</f>
        <v>#REF!</v>
      </c>
      <c r="J24" s="271" t="e">
        <f>'2.CHI TIET'!AW35</f>
        <v>#REF!</v>
      </c>
      <c r="K24" s="417" t="e">
        <f>'2.CHI TIET'!AX35</f>
        <v>#REF!</v>
      </c>
      <c r="L24" s="408" t="e">
        <f>'2.CHI TIET'!AY35</f>
        <v>#REF!</v>
      </c>
      <c r="M24" s="270"/>
      <c r="N24" s="250"/>
    </row>
    <row r="25" spans="1:18" ht="25.5" customHeight="1">
      <c r="A25" s="268"/>
      <c r="B25" s="275" t="s">
        <v>436</v>
      </c>
      <c r="C25" s="271" t="e">
        <f>'2.CHI TIET'!AO31</f>
        <v>#REF!</v>
      </c>
      <c r="D25" s="271" t="e">
        <f>'2.CHI TIET'!AQ31</f>
        <v>#REF!</v>
      </c>
      <c r="E25" s="271" t="e">
        <f>'2.CHI TIET'!AR31</f>
        <v>#REF!</v>
      </c>
      <c r="F25" s="271" t="e">
        <f>'2.CHI TIET'!AS31</f>
        <v>#REF!</v>
      </c>
      <c r="G25" s="271" t="e">
        <f>'2.CHI TIET'!AT31</f>
        <v>#REF!</v>
      </c>
      <c r="H25" s="305" t="e">
        <f>'2.CHI TIET'!AU31</f>
        <v>#REF!</v>
      </c>
      <c r="I25" s="271" t="e">
        <f>'2.CHI TIET'!AV31</f>
        <v>#REF!</v>
      </c>
      <c r="J25" s="271" t="e">
        <f>'2.CHI TIET'!AW31</f>
        <v>#REF!</v>
      </c>
      <c r="K25" s="417" t="e">
        <f>'2.CHI TIET'!AX31</f>
        <v>#REF!</v>
      </c>
      <c r="L25" s="408" t="e">
        <f>'2.CHI TIET'!AY31</f>
        <v>#REF!</v>
      </c>
      <c r="M25" s="270"/>
      <c r="N25" s="250"/>
    </row>
    <row r="26" spans="1:18" ht="25.5" customHeight="1">
      <c r="A26" s="268"/>
      <c r="B26" s="275" t="s">
        <v>360</v>
      </c>
      <c r="C26" s="271" t="e">
        <f>'2.CHI TIET'!#REF!</f>
        <v>#REF!</v>
      </c>
      <c r="D26" s="271" t="e">
        <f>'2.CHI TIET'!#REF!</f>
        <v>#REF!</v>
      </c>
      <c r="E26" s="271" t="e">
        <f>'2.CHI TIET'!#REF!</f>
        <v>#REF!</v>
      </c>
      <c r="F26" s="271" t="e">
        <f>'2.CHI TIET'!#REF!</f>
        <v>#REF!</v>
      </c>
      <c r="G26" s="271" t="e">
        <f>'2.CHI TIET'!#REF!</f>
        <v>#REF!</v>
      </c>
      <c r="H26" s="305" t="e">
        <f>'2.CHI TIET'!#REF!</f>
        <v>#REF!</v>
      </c>
      <c r="I26" s="271" t="e">
        <f>'2.CHI TIET'!#REF!</f>
        <v>#REF!</v>
      </c>
      <c r="J26" s="271" t="e">
        <f>'2.CHI TIET'!#REF!</f>
        <v>#REF!</v>
      </c>
      <c r="K26" s="417" t="e">
        <f>'2.CHI TIET'!#REF!</f>
        <v>#REF!</v>
      </c>
      <c r="L26" s="408" t="e">
        <f>'2.CHI TIET'!#REF!</f>
        <v>#REF!</v>
      </c>
      <c r="M26" s="270"/>
      <c r="N26" s="250"/>
    </row>
    <row r="27" spans="1:18" ht="25.5" hidden="1" customHeight="1">
      <c r="A27" s="268">
        <v>15</v>
      </c>
      <c r="B27" s="272" t="s">
        <v>423</v>
      </c>
      <c r="C27" s="273" t="e">
        <f>'2.CHI TIET'!AO56</f>
        <v>#REF!</v>
      </c>
      <c r="D27" s="273" t="e">
        <f>'2.CHI TIET'!AQ56</f>
        <v>#REF!</v>
      </c>
      <c r="E27" s="273" t="e">
        <f>'2.CHI TIET'!AR56</f>
        <v>#REF!</v>
      </c>
      <c r="F27" s="273" t="e">
        <f>'2.CHI TIET'!AS56</f>
        <v>#REF!</v>
      </c>
      <c r="G27" s="273" t="e">
        <f>'2.CHI TIET'!AT56</f>
        <v>#REF!</v>
      </c>
      <c r="H27" s="306" t="e">
        <f>'2.CHI TIET'!AU56</f>
        <v>#REF!</v>
      </c>
      <c r="I27" s="273" t="e">
        <f>'2.CHI TIET'!AV56</f>
        <v>#REF!</v>
      </c>
      <c r="J27" s="273" t="e">
        <f>'2.CHI TIET'!AW56</f>
        <v>#REF!</v>
      </c>
      <c r="K27" s="427" t="e">
        <f>'2.CHI TIET'!AX56</f>
        <v>#REF!</v>
      </c>
      <c r="L27" s="425" t="e">
        <f>'2.CHI TIET'!AY56</f>
        <v>#REF!</v>
      </c>
      <c r="M27" s="274"/>
      <c r="N27" s="250">
        <v>11</v>
      </c>
      <c r="O27" s="279">
        <v>26</v>
      </c>
      <c r="P27" s="279"/>
      <c r="Q27" s="279"/>
      <c r="R27" s="279"/>
    </row>
    <row r="28" spans="1:18" ht="25.5" hidden="1" customHeight="1">
      <c r="A28" s="268">
        <v>4</v>
      </c>
      <c r="B28" s="272" t="s">
        <v>411</v>
      </c>
      <c r="C28" s="273" t="e">
        <f>'2.CHI TIET'!AO19</f>
        <v>#REF!</v>
      </c>
      <c r="D28" s="273" t="e">
        <f>'2.CHI TIET'!AQ19</f>
        <v>#REF!</v>
      </c>
      <c r="E28" s="273" t="e">
        <f>'2.CHI TIET'!AR19</f>
        <v>#REF!</v>
      </c>
      <c r="F28" s="273" t="e">
        <f>'2.CHI TIET'!AS19</f>
        <v>#REF!</v>
      </c>
      <c r="G28" s="273" t="e">
        <f>'2.CHI TIET'!AT19</f>
        <v>#REF!</v>
      </c>
      <c r="H28" s="306" t="e">
        <f>'2.CHI TIET'!AU19</f>
        <v>#REF!</v>
      </c>
      <c r="I28" s="273" t="e">
        <f>'2.CHI TIET'!AV19</f>
        <v>#REF!</v>
      </c>
      <c r="J28" s="273" t="e">
        <f>'2.CHI TIET'!AW19</f>
        <v>#REF!</v>
      </c>
      <c r="K28" s="427" t="e">
        <f>'2.CHI TIET'!AX19</f>
        <v>#REF!</v>
      </c>
      <c r="L28" s="425" t="e">
        <f>'2.CHI TIET'!AY19</f>
        <v>#REF!</v>
      </c>
      <c r="M28" s="274"/>
      <c r="N28" s="250">
        <v>49</v>
      </c>
      <c r="O28" s="251">
        <v>50</v>
      </c>
    </row>
    <row r="29" spans="1:18" ht="25.5" customHeight="1">
      <c r="A29" s="268"/>
      <c r="B29" s="275" t="s">
        <v>440</v>
      </c>
      <c r="C29" s="271" t="e">
        <f>'2.CHI TIET'!#REF!</f>
        <v>#REF!</v>
      </c>
      <c r="D29" s="271" t="e">
        <f>'2.CHI TIET'!#REF!</f>
        <v>#REF!</v>
      </c>
      <c r="E29" s="271" t="e">
        <f>'2.CHI TIET'!#REF!</f>
        <v>#REF!</v>
      </c>
      <c r="F29" s="271" t="e">
        <f>'2.CHI TIET'!#REF!</f>
        <v>#REF!</v>
      </c>
      <c r="G29" s="271" t="e">
        <f>'2.CHI TIET'!#REF!</f>
        <v>#REF!</v>
      </c>
      <c r="H29" s="305" t="e">
        <f>'2.CHI TIET'!#REF!</f>
        <v>#REF!</v>
      </c>
      <c r="I29" s="271" t="e">
        <f>'2.CHI TIET'!#REF!</f>
        <v>#REF!</v>
      </c>
      <c r="J29" s="271" t="e">
        <f>'2.CHI TIET'!#REF!</f>
        <v>#REF!</v>
      </c>
      <c r="K29" s="417" t="e">
        <f>'2.CHI TIET'!#REF!</f>
        <v>#REF!</v>
      </c>
      <c r="L29" s="408" t="e">
        <f>'2.CHI TIET'!#REF!</f>
        <v>#REF!</v>
      </c>
      <c r="M29" s="270"/>
      <c r="N29" s="250"/>
    </row>
    <row r="30" spans="1:18" ht="25.5" hidden="1" customHeight="1">
      <c r="A30" s="268">
        <v>11</v>
      </c>
      <c r="B30" s="272" t="s">
        <v>419</v>
      </c>
      <c r="C30" s="273" t="e">
        <f>'2.CHI TIET'!AO40</f>
        <v>#REF!</v>
      </c>
      <c r="D30" s="273" t="e">
        <f>'2.CHI TIET'!AQ40</f>
        <v>#REF!</v>
      </c>
      <c r="E30" s="273" t="e">
        <f>'2.CHI TIET'!AR40</f>
        <v>#REF!</v>
      </c>
      <c r="F30" s="273" t="e">
        <f>'2.CHI TIET'!AS40</f>
        <v>#REF!</v>
      </c>
      <c r="G30" s="273" t="e">
        <f>'2.CHI TIET'!AT40</f>
        <v>#REF!</v>
      </c>
      <c r="H30" s="306" t="e">
        <f>'2.CHI TIET'!AU40</f>
        <v>#REF!</v>
      </c>
      <c r="I30" s="273" t="e">
        <f>'2.CHI TIET'!AV40</f>
        <v>#REF!</v>
      </c>
      <c r="J30" s="273" t="e">
        <f>'2.CHI TIET'!AW40</f>
        <v>#REF!</v>
      </c>
      <c r="K30" s="427" t="e">
        <f>'2.CHI TIET'!AX40</f>
        <v>#REF!</v>
      </c>
      <c r="L30" s="425" t="e">
        <f>'2.CHI TIET'!AY40</f>
        <v>#REF!</v>
      </c>
      <c r="M30" s="274"/>
      <c r="N30" s="250">
        <v>9</v>
      </c>
      <c r="O30" s="251">
        <v>10</v>
      </c>
    </row>
    <row r="31" spans="1:18" ht="25.5" customHeight="1">
      <c r="A31" s="268"/>
      <c r="B31" s="275" t="s">
        <v>446</v>
      </c>
      <c r="C31" s="271" t="e">
        <f>'2.CHI TIET'!#REF!</f>
        <v>#REF!</v>
      </c>
      <c r="D31" s="271" t="e">
        <f>'2.CHI TIET'!#REF!</f>
        <v>#REF!</v>
      </c>
      <c r="E31" s="271" t="e">
        <f>'2.CHI TIET'!#REF!</f>
        <v>#REF!</v>
      </c>
      <c r="F31" s="271" t="e">
        <f>'2.CHI TIET'!#REF!</f>
        <v>#REF!</v>
      </c>
      <c r="G31" s="271" t="e">
        <f>'2.CHI TIET'!#REF!</f>
        <v>#REF!</v>
      </c>
      <c r="H31" s="305" t="e">
        <f>'2.CHI TIET'!#REF!</f>
        <v>#REF!</v>
      </c>
      <c r="I31" s="271" t="e">
        <f>'2.CHI TIET'!#REF!</f>
        <v>#REF!</v>
      </c>
      <c r="J31" s="271" t="e">
        <f>'2.CHI TIET'!#REF!</f>
        <v>#REF!</v>
      </c>
      <c r="K31" s="417" t="e">
        <f>'2.CHI TIET'!#REF!</f>
        <v>#REF!</v>
      </c>
      <c r="L31" s="408" t="e">
        <f>'2.CHI TIET'!#REF!</f>
        <v>#REF!</v>
      </c>
      <c r="M31" s="270" t="s">
        <v>470</v>
      </c>
      <c r="N31" s="250"/>
    </row>
    <row r="32" spans="1:18" ht="25.5" customHeight="1">
      <c r="A32" s="268"/>
      <c r="B32" s="275" t="s">
        <v>357</v>
      </c>
      <c r="C32" s="271" t="e">
        <f>'2.CHI TIET'!#REF!</f>
        <v>#REF!</v>
      </c>
      <c r="D32" s="271" t="e">
        <f>'2.CHI TIET'!#REF!</f>
        <v>#REF!</v>
      </c>
      <c r="E32" s="271" t="e">
        <f>'2.CHI TIET'!#REF!</f>
        <v>#REF!</v>
      </c>
      <c r="F32" s="271" t="e">
        <f>'2.CHI TIET'!#REF!</f>
        <v>#REF!</v>
      </c>
      <c r="G32" s="271" t="e">
        <f>'2.CHI TIET'!#REF!</f>
        <v>#REF!</v>
      </c>
      <c r="H32" s="305" t="e">
        <f>'2.CHI TIET'!#REF!</f>
        <v>#REF!</v>
      </c>
      <c r="I32" s="271" t="e">
        <f>'2.CHI TIET'!#REF!</f>
        <v>#REF!</v>
      </c>
      <c r="J32" s="271" t="e">
        <f>'2.CHI TIET'!#REF!</f>
        <v>#REF!</v>
      </c>
      <c r="K32" s="417" t="e">
        <f>'2.CHI TIET'!#REF!</f>
        <v>#REF!</v>
      </c>
      <c r="L32" s="408" t="e">
        <f>'2.CHI TIET'!#REF!</f>
        <v>#REF!</v>
      </c>
      <c r="M32" s="270"/>
      <c r="N32" s="250"/>
    </row>
    <row r="33" spans="1:18" ht="25.5" hidden="1" customHeight="1">
      <c r="A33" s="268">
        <v>18</v>
      </c>
      <c r="B33" s="272" t="s">
        <v>426</v>
      </c>
      <c r="C33" s="273" t="e">
        <f>'2.CHI TIET'!AO80</f>
        <v>#REF!</v>
      </c>
      <c r="D33" s="273" t="e">
        <f>'2.CHI TIET'!AQ80</f>
        <v>#REF!</v>
      </c>
      <c r="E33" s="273" t="e">
        <f>'2.CHI TIET'!AR80</f>
        <v>#REF!</v>
      </c>
      <c r="F33" s="273" t="e">
        <f>'2.CHI TIET'!AS80</f>
        <v>#REF!</v>
      </c>
      <c r="G33" s="273" t="e">
        <f>'2.CHI TIET'!AT80</f>
        <v>#REF!</v>
      </c>
      <c r="H33" s="306" t="e">
        <f>'2.CHI TIET'!AU80</f>
        <v>#REF!</v>
      </c>
      <c r="I33" s="273" t="e">
        <f>'2.CHI TIET'!AV80</f>
        <v>#REF!</v>
      </c>
      <c r="J33" s="273" t="e">
        <f>'2.CHI TIET'!AW80</f>
        <v>#REF!</v>
      </c>
      <c r="K33" s="427" t="e">
        <f>'2.CHI TIET'!AX80</f>
        <v>#REF!</v>
      </c>
      <c r="L33" s="425" t="e">
        <f>'2.CHI TIET'!AY80</f>
        <v>#REF!</v>
      </c>
      <c r="M33" s="274"/>
      <c r="N33" s="250">
        <v>7</v>
      </c>
      <c r="O33" s="251">
        <v>9</v>
      </c>
    </row>
    <row r="34" spans="1:18" ht="25.5" customHeight="1">
      <c r="A34" s="268"/>
      <c r="B34" s="275" t="s">
        <v>380</v>
      </c>
      <c r="C34" s="271" t="e">
        <f>'2.CHI TIET'!#REF!</f>
        <v>#REF!</v>
      </c>
      <c r="D34" s="271" t="e">
        <f>'2.CHI TIET'!#REF!</f>
        <v>#REF!</v>
      </c>
      <c r="E34" s="271" t="e">
        <f>'2.CHI TIET'!#REF!</f>
        <v>#REF!</v>
      </c>
      <c r="F34" s="271" t="e">
        <f>'2.CHI TIET'!#REF!</f>
        <v>#REF!</v>
      </c>
      <c r="G34" s="271" t="e">
        <f>'2.CHI TIET'!#REF!</f>
        <v>#REF!</v>
      </c>
      <c r="H34" s="305" t="e">
        <f>'2.CHI TIET'!#REF!</f>
        <v>#REF!</v>
      </c>
      <c r="I34" s="271" t="e">
        <f>'2.CHI TIET'!#REF!</f>
        <v>#REF!</v>
      </c>
      <c r="J34" s="271" t="e">
        <f>'2.CHI TIET'!#REF!</f>
        <v>#REF!</v>
      </c>
      <c r="K34" s="417" t="e">
        <f>'2.CHI TIET'!#REF!</f>
        <v>#REF!</v>
      </c>
      <c r="L34" s="408" t="e">
        <f>'2.CHI TIET'!#REF!</f>
        <v>#REF!</v>
      </c>
      <c r="M34" s="270"/>
      <c r="N34" s="250"/>
    </row>
    <row r="35" spans="1:18" ht="25.5" customHeight="1">
      <c r="A35" s="268"/>
      <c r="B35" s="370" t="s">
        <v>334</v>
      </c>
      <c r="C35" s="271" t="e">
        <f>'2.CHI TIET'!AO15</f>
        <v>#REF!</v>
      </c>
      <c r="D35" s="271" t="e">
        <f>'2.CHI TIET'!AQ15</f>
        <v>#REF!</v>
      </c>
      <c r="E35" s="271" t="e">
        <f>'2.CHI TIET'!AR15</f>
        <v>#REF!</v>
      </c>
      <c r="F35" s="271" t="e">
        <f>'2.CHI TIET'!AS15</f>
        <v>#REF!</v>
      </c>
      <c r="G35" s="271" t="e">
        <f>'2.CHI TIET'!AT15</f>
        <v>#REF!</v>
      </c>
      <c r="H35" s="305" t="e">
        <f>'2.CHI TIET'!AU15</f>
        <v>#REF!</v>
      </c>
      <c r="I35" s="271" t="e">
        <f>'2.CHI TIET'!AV15</f>
        <v>#REF!</v>
      </c>
      <c r="J35" s="271" t="e">
        <f>'2.CHI TIET'!AW15</f>
        <v>#REF!</v>
      </c>
      <c r="K35" s="417" t="e">
        <f>'2.CHI TIET'!AX15</f>
        <v>#REF!</v>
      </c>
      <c r="L35" s="408" t="e">
        <f>'2.CHI TIET'!AY15</f>
        <v>#REF!</v>
      </c>
      <c r="M35" s="270"/>
      <c r="N35" s="250"/>
    </row>
    <row r="36" spans="1:18" ht="25.5" customHeight="1">
      <c r="A36" s="268"/>
      <c r="B36" s="370" t="s">
        <v>431</v>
      </c>
      <c r="C36" s="271" t="e">
        <f>'2.CHI TIET'!AO12</f>
        <v>#REF!</v>
      </c>
      <c r="D36" s="271" t="e">
        <f>'2.CHI TIET'!AQ12</f>
        <v>#REF!</v>
      </c>
      <c r="E36" s="271" t="e">
        <f>'2.CHI TIET'!AR12</f>
        <v>#REF!</v>
      </c>
      <c r="F36" s="271" t="e">
        <f>'2.CHI TIET'!AS12</f>
        <v>#REF!</v>
      </c>
      <c r="G36" s="271" t="e">
        <f>'2.CHI TIET'!AT12</f>
        <v>#REF!</v>
      </c>
      <c r="H36" s="305" t="e">
        <f>'2.CHI TIET'!AU12</f>
        <v>#REF!</v>
      </c>
      <c r="I36" s="271" t="e">
        <f>'2.CHI TIET'!AV12</f>
        <v>#REF!</v>
      </c>
      <c r="J36" s="271" t="e">
        <f>'2.CHI TIET'!AW12</f>
        <v>#REF!</v>
      </c>
      <c r="K36" s="417" t="e">
        <f>'2.CHI TIET'!AX12</f>
        <v>#REF!</v>
      </c>
      <c r="L36" s="408" t="e">
        <f>'2.CHI TIET'!AY12</f>
        <v>#REF!</v>
      </c>
      <c r="M36" s="270"/>
      <c r="N36" s="250"/>
    </row>
    <row r="37" spans="1:18" ht="25.5" customHeight="1">
      <c r="A37" s="268"/>
      <c r="B37" s="275" t="s">
        <v>376</v>
      </c>
      <c r="C37" s="271" t="e">
        <f>'2.CHI TIET'!#REF!</f>
        <v>#REF!</v>
      </c>
      <c r="D37" s="271" t="e">
        <f>'2.CHI TIET'!#REF!</f>
        <v>#REF!</v>
      </c>
      <c r="E37" s="271" t="e">
        <f>'2.CHI TIET'!#REF!</f>
        <v>#REF!</v>
      </c>
      <c r="F37" s="271" t="e">
        <f>'2.CHI TIET'!#REF!</f>
        <v>#REF!</v>
      </c>
      <c r="G37" s="271" t="e">
        <f>'2.CHI TIET'!#REF!</f>
        <v>#REF!</v>
      </c>
      <c r="H37" s="305" t="e">
        <f>'2.CHI TIET'!#REF!</f>
        <v>#REF!</v>
      </c>
      <c r="I37" s="271" t="e">
        <f>'2.CHI TIET'!#REF!</f>
        <v>#REF!</v>
      </c>
      <c r="J37" s="271" t="e">
        <f>'2.CHI TIET'!#REF!</f>
        <v>#REF!</v>
      </c>
      <c r="K37" s="417" t="e">
        <f>'2.CHI TIET'!#REF!</f>
        <v>#REF!</v>
      </c>
      <c r="L37" s="408" t="e">
        <f>'2.CHI TIET'!#REF!</f>
        <v>#REF!</v>
      </c>
      <c r="M37" s="270"/>
      <c r="N37" s="250"/>
    </row>
    <row r="38" spans="1:18" ht="25.5" customHeight="1">
      <c r="A38" s="268"/>
      <c r="B38" s="275" t="s">
        <v>373</v>
      </c>
      <c r="C38" s="271" t="e">
        <f>'2.CHI TIET'!AO65</f>
        <v>#REF!</v>
      </c>
      <c r="D38" s="271" t="e">
        <f>'2.CHI TIET'!AQ65</f>
        <v>#REF!</v>
      </c>
      <c r="E38" s="271" t="e">
        <f>'2.CHI TIET'!AR65</f>
        <v>#REF!</v>
      </c>
      <c r="F38" s="271" t="e">
        <f>'2.CHI TIET'!AS65</f>
        <v>#REF!</v>
      </c>
      <c r="G38" s="271" t="e">
        <f>'2.CHI TIET'!AT65</f>
        <v>#REF!</v>
      </c>
      <c r="H38" s="307" t="e">
        <f>'2.CHI TIET'!AU65</f>
        <v>#REF!</v>
      </c>
      <c r="I38" s="278" t="e">
        <f>'2.CHI TIET'!AV65</f>
        <v>#REF!</v>
      </c>
      <c r="J38" s="413" t="e">
        <f>'2.CHI TIET'!AW65</f>
        <v>#REF!</v>
      </c>
      <c r="K38" s="278" t="e">
        <f>'2.CHI TIET'!AX65</f>
        <v>#REF!</v>
      </c>
      <c r="L38" s="409" t="e">
        <f>'2.CHI TIET'!AY65</f>
        <v>#REF!</v>
      </c>
      <c r="M38" s="270"/>
      <c r="N38" s="250"/>
    </row>
    <row r="39" spans="1:18" ht="25.5" customHeight="1">
      <c r="A39" s="268"/>
      <c r="B39" s="275" t="s">
        <v>384</v>
      </c>
      <c r="C39" s="271" t="e">
        <f>'2.CHI TIET'!#REF!</f>
        <v>#REF!</v>
      </c>
      <c r="D39" s="271" t="e">
        <f>'2.CHI TIET'!#REF!</f>
        <v>#REF!</v>
      </c>
      <c r="E39" s="271" t="e">
        <f>'2.CHI TIET'!#REF!</f>
        <v>#REF!</v>
      </c>
      <c r="F39" s="271" t="e">
        <f>'2.CHI TIET'!#REF!</f>
        <v>#REF!</v>
      </c>
      <c r="G39" s="271" t="e">
        <f>'2.CHI TIET'!#REF!</f>
        <v>#REF!</v>
      </c>
      <c r="H39" s="305" t="e">
        <f>'2.CHI TIET'!#REF!</f>
        <v>#REF!</v>
      </c>
      <c r="I39" s="271" t="e">
        <f>'2.CHI TIET'!#REF!</f>
        <v>#REF!</v>
      </c>
      <c r="J39" s="271" t="e">
        <f>'2.CHI TIET'!#REF!</f>
        <v>#REF!</v>
      </c>
      <c r="K39" s="417" t="e">
        <f>'2.CHI TIET'!#REF!</f>
        <v>#REF!</v>
      </c>
      <c r="L39" s="408" t="e">
        <f>'2.CHI TIET'!#REF!</f>
        <v>#REF!</v>
      </c>
      <c r="M39" s="270"/>
      <c r="N39" s="250"/>
    </row>
    <row r="40" spans="1:18" ht="25.5" customHeight="1">
      <c r="A40" s="268"/>
      <c r="B40" s="275" t="s">
        <v>437</v>
      </c>
      <c r="C40" s="271" t="e">
        <f>'2.CHI TIET'!AO45</f>
        <v>#REF!</v>
      </c>
      <c r="D40" s="271" t="e">
        <f>'2.CHI TIET'!AQ45</f>
        <v>#REF!</v>
      </c>
      <c r="E40" s="271" t="e">
        <f>'2.CHI TIET'!AR45</f>
        <v>#REF!</v>
      </c>
      <c r="F40" s="271" t="e">
        <f>'2.CHI TIET'!AS45</f>
        <v>#REF!</v>
      </c>
      <c r="G40" s="271" t="e">
        <f>'2.CHI TIET'!AT45</f>
        <v>#REF!</v>
      </c>
      <c r="H40" s="305" t="e">
        <f>'2.CHI TIET'!AU45</f>
        <v>#REF!</v>
      </c>
      <c r="I40" s="271" t="e">
        <f>'2.CHI TIET'!AV45</f>
        <v>#REF!</v>
      </c>
      <c r="J40" s="271" t="e">
        <f>'2.CHI TIET'!AW45</f>
        <v>#REF!</v>
      </c>
      <c r="K40" s="417" t="e">
        <f>'2.CHI TIET'!AX45</f>
        <v>#REF!</v>
      </c>
      <c r="L40" s="408" t="e">
        <f>'2.CHI TIET'!AY45</f>
        <v>#REF!</v>
      </c>
      <c r="M40" s="270"/>
      <c r="N40" s="250"/>
    </row>
    <row r="41" spans="1:18" ht="25.5" customHeight="1">
      <c r="A41" s="268"/>
      <c r="B41" s="275" t="s">
        <v>379</v>
      </c>
      <c r="C41" s="271" t="e">
        <f>'2.CHI TIET'!AO78</f>
        <v>#REF!</v>
      </c>
      <c r="D41" s="271" t="e">
        <f>'2.CHI TIET'!AQ78</f>
        <v>#REF!</v>
      </c>
      <c r="E41" s="271" t="e">
        <f>'2.CHI TIET'!AR78</f>
        <v>#REF!</v>
      </c>
      <c r="F41" s="271" t="e">
        <f>'2.CHI TIET'!AS78</f>
        <v>#REF!</v>
      </c>
      <c r="G41" s="271" t="e">
        <f>'2.CHI TIET'!AT78</f>
        <v>#REF!</v>
      </c>
      <c r="H41" s="305" t="e">
        <f>'2.CHI TIET'!AU78</f>
        <v>#REF!</v>
      </c>
      <c r="I41" s="271" t="e">
        <f>'2.CHI TIET'!AV78</f>
        <v>#REF!</v>
      </c>
      <c r="J41" s="271" t="e">
        <f>'2.CHI TIET'!AW78</f>
        <v>#REF!</v>
      </c>
      <c r="K41" s="417" t="e">
        <f>'2.CHI TIET'!AX78</f>
        <v>#REF!</v>
      </c>
      <c r="L41" s="408" t="e">
        <f>'2.CHI TIET'!AY78</f>
        <v>#REF!</v>
      </c>
      <c r="M41" s="270"/>
      <c r="N41" s="250"/>
    </row>
    <row r="42" spans="1:18" ht="25.5" customHeight="1">
      <c r="A42" s="268"/>
      <c r="B42" s="275" t="s">
        <v>339</v>
      </c>
      <c r="C42" s="271" t="e">
        <f>'2.CHI TIET'!#REF!</f>
        <v>#REF!</v>
      </c>
      <c r="D42" s="271" t="e">
        <f>'2.CHI TIET'!#REF!</f>
        <v>#REF!</v>
      </c>
      <c r="E42" s="271" t="e">
        <f>'2.CHI TIET'!#REF!</f>
        <v>#REF!</v>
      </c>
      <c r="F42" s="271" t="e">
        <f>'2.CHI TIET'!#REF!</f>
        <v>#REF!</v>
      </c>
      <c r="G42" s="271" t="e">
        <f>'2.CHI TIET'!#REF!</f>
        <v>#REF!</v>
      </c>
      <c r="H42" s="305" t="e">
        <f>'2.CHI TIET'!#REF!</f>
        <v>#REF!</v>
      </c>
      <c r="I42" s="271" t="e">
        <f>'2.CHI TIET'!#REF!</f>
        <v>#REF!</v>
      </c>
      <c r="J42" s="271" t="e">
        <f>'2.CHI TIET'!#REF!</f>
        <v>#REF!</v>
      </c>
      <c r="K42" s="417" t="e">
        <f>'2.CHI TIET'!#REF!</f>
        <v>#REF!</v>
      </c>
      <c r="L42" s="408" t="e">
        <f>'2.CHI TIET'!#REF!</f>
        <v>#REF!</v>
      </c>
      <c r="M42" s="270"/>
      <c r="N42" s="250"/>
    </row>
    <row r="43" spans="1:18" ht="25.5" customHeight="1">
      <c r="A43" s="280"/>
      <c r="B43" s="275" t="s">
        <v>467</v>
      </c>
      <c r="C43" s="271" t="e">
        <f>'2.CHI TIET'!#REF!</f>
        <v>#REF!</v>
      </c>
      <c r="D43" s="271" t="e">
        <f>'2.CHI TIET'!#REF!</f>
        <v>#REF!</v>
      </c>
      <c r="E43" s="271" t="e">
        <f>'2.CHI TIET'!#REF!</f>
        <v>#REF!</v>
      </c>
      <c r="F43" s="271" t="e">
        <f>'2.CHI TIET'!#REF!</f>
        <v>#REF!</v>
      </c>
      <c r="G43" s="271" t="e">
        <f>'2.CHI TIET'!#REF!</f>
        <v>#REF!</v>
      </c>
      <c r="H43" s="305" t="e">
        <f>'2.CHI TIET'!#REF!</f>
        <v>#REF!</v>
      </c>
      <c r="I43" s="271" t="e">
        <f>'2.CHI TIET'!#REF!</f>
        <v>#REF!</v>
      </c>
      <c r="J43" s="271" t="e">
        <f>'2.CHI TIET'!#REF!</f>
        <v>#REF!</v>
      </c>
      <c r="K43" s="417" t="e">
        <f>'2.CHI TIET'!#REF!</f>
        <v>#REF!</v>
      </c>
      <c r="L43" s="408" t="e">
        <f>'2.CHI TIET'!#REF!</f>
        <v>#REF!</v>
      </c>
      <c r="M43" s="270" t="s">
        <v>470</v>
      </c>
      <c r="N43" s="283"/>
      <c r="O43" s="284"/>
      <c r="P43" s="284"/>
      <c r="Q43" s="284"/>
      <c r="R43" s="284"/>
    </row>
    <row r="44" spans="1:18" ht="25.5" customHeight="1">
      <c r="A44" s="268"/>
      <c r="B44" s="275" t="s">
        <v>444</v>
      </c>
      <c r="C44" s="271" t="e">
        <f>'2.CHI TIET'!#REF!</f>
        <v>#REF!</v>
      </c>
      <c r="D44" s="271" t="e">
        <f>'2.CHI TIET'!#REF!</f>
        <v>#REF!</v>
      </c>
      <c r="E44" s="271" t="e">
        <f>'2.CHI TIET'!#REF!</f>
        <v>#REF!</v>
      </c>
      <c r="F44" s="271" t="e">
        <f>'2.CHI TIET'!#REF!</f>
        <v>#REF!</v>
      </c>
      <c r="G44" s="271" t="e">
        <f>'2.CHI TIET'!#REF!</f>
        <v>#REF!</v>
      </c>
      <c r="H44" s="305" t="e">
        <f>'2.CHI TIET'!#REF!</f>
        <v>#REF!</v>
      </c>
      <c r="I44" s="271" t="e">
        <f>'2.CHI TIET'!#REF!</f>
        <v>#REF!</v>
      </c>
      <c r="J44" s="271" t="e">
        <f>'2.CHI TIET'!#REF!</f>
        <v>#REF!</v>
      </c>
      <c r="K44" s="417" t="e">
        <f>'2.CHI TIET'!#REF!</f>
        <v>#REF!</v>
      </c>
      <c r="L44" s="408" t="e">
        <f>'2.CHI TIET'!#REF!</f>
        <v>#REF!</v>
      </c>
      <c r="M44" s="270" t="s">
        <v>470</v>
      </c>
      <c r="N44" s="250"/>
    </row>
    <row r="45" spans="1:18" ht="25.5" hidden="1" customHeight="1">
      <c r="A45" s="268">
        <v>1</v>
      </c>
      <c r="B45" s="380" t="s">
        <v>408</v>
      </c>
      <c r="C45" s="273" t="e">
        <f>'2.CHI TIET'!AO8</f>
        <v>#REF!</v>
      </c>
      <c r="D45" s="273" t="e">
        <f>'2.CHI TIET'!AQ8</f>
        <v>#REF!</v>
      </c>
      <c r="E45" s="273" t="e">
        <f>'2.CHI TIET'!AR8</f>
        <v>#REF!</v>
      </c>
      <c r="F45" s="273" t="e">
        <f>'2.CHI TIET'!AS8</f>
        <v>#REF!</v>
      </c>
      <c r="G45" s="273" t="e">
        <f>'2.CHI TIET'!AT8</f>
        <v>#REF!</v>
      </c>
      <c r="H45" s="306" t="e">
        <f>'2.CHI TIET'!AU8</f>
        <v>#REF!</v>
      </c>
      <c r="I45" s="273" t="e">
        <f>'2.CHI TIET'!AV8</f>
        <v>#REF!</v>
      </c>
      <c r="J45" s="273" t="e">
        <f>'2.CHI TIET'!AW8</f>
        <v>#REF!</v>
      </c>
      <c r="K45" s="427" t="e">
        <f>'2.CHI TIET'!AX8</f>
        <v>#REF!</v>
      </c>
      <c r="L45" s="425" t="e">
        <f>'2.CHI TIET'!AY8</f>
        <v>#REF!</v>
      </c>
      <c r="M45" s="274"/>
      <c r="N45" s="250">
        <v>19</v>
      </c>
      <c r="O45" s="251">
        <v>19</v>
      </c>
    </row>
    <row r="46" spans="1:18" ht="25.5" customHeight="1">
      <c r="A46" s="268"/>
      <c r="B46" s="276" t="s">
        <v>358</v>
      </c>
      <c r="C46" s="271" t="e">
        <f>'2.CHI TIET'!#REF!</f>
        <v>#REF!</v>
      </c>
      <c r="D46" s="271" t="e">
        <f>'2.CHI TIET'!#REF!</f>
        <v>#REF!</v>
      </c>
      <c r="E46" s="271" t="e">
        <f>'2.CHI TIET'!#REF!</f>
        <v>#REF!</v>
      </c>
      <c r="F46" s="271" t="e">
        <f>'2.CHI TIET'!#REF!</f>
        <v>#REF!</v>
      </c>
      <c r="G46" s="271" t="e">
        <f>'2.CHI TIET'!#REF!</f>
        <v>#REF!</v>
      </c>
      <c r="H46" s="305" t="e">
        <f>'2.CHI TIET'!#REF!</f>
        <v>#REF!</v>
      </c>
      <c r="I46" s="271" t="e">
        <f>'2.CHI TIET'!#REF!</f>
        <v>#REF!</v>
      </c>
      <c r="J46" s="271" t="e">
        <f>'2.CHI TIET'!#REF!</f>
        <v>#REF!</v>
      </c>
      <c r="K46" s="417" t="e">
        <f>'2.CHI TIET'!#REF!</f>
        <v>#REF!</v>
      </c>
      <c r="L46" s="408" t="e">
        <f>'2.CHI TIET'!#REF!</f>
        <v>#REF!</v>
      </c>
      <c r="M46" s="270"/>
      <c r="N46" s="250"/>
    </row>
    <row r="47" spans="1:18" ht="25.5" hidden="1" customHeight="1">
      <c r="A47" s="268">
        <v>10</v>
      </c>
      <c r="B47" s="272" t="s">
        <v>418</v>
      </c>
      <c r="C47" s="273" t="e">
        <f>'2.CHI TIET'!AO39</f>
        <v>#REF!</v>
      </c>
      <c r="D47" s="273" t="e">
        <f>'2.CHI TIET'!AQ39</f>
        <v>#REF!</v>
      </c>
      <c r="E47" s="273" t="e">
        <f>'2.CHI TIET'!AR39</f>
        <v>#REF!</v>
      </c>
      <c r="F47" s="273" t="e">
        <f>'2.CHI TIET'!AS39</f>
        <v>#REF!</v>
      </c>
      <c r="G47" s="273" t="e">
        <f>'2.CHI TIET'!AT39</f>
        <v>#REF!</v>
      </c>
      <c r="H47" s="371" t="e">
        <f>'2.CHI TIET'!AU39</f>
        <v>#REF!</v>
      </c>
      <c r="I47" s="372" t="e">
        <f>'2.CHI TIET'!AV39</f>
        <v>#REF!</v>
      </c>
      <c r="J47" s="446" t="e">
        <f>'2.CHI TIET'!AW39</f>
        <v>#REF!</v>
      </c>
      <c r="K47" s="372" t="e">
        <f>'2.CHI TIET'!AX39</f>
        <v>#REF!</v>
      </c>
      <c r="L47" s="426" t="e">
        <f>'2.CHI TIET'!AY39</f>
        <v>#REF!</v>
      </c>
      <c r="M47" s="274"/>
      <c r="N47" s="250">
        <v>23</v>
      </c>
      <c r="O47" s="251">
        <v>23</v>
      </c>
    </row>
    <row r="48" spans="1:18" ht="25.5" customHeight="1">
      <c r="A48" s="268"/>
      <c r="B48" s="275" t="s">
        <v>439</v>
      </c>
      <c r="C48" s="271" t="e">
        <f>'2.CHI TIET'!AO50</f>
        <v>#REF!</v>
      </c>
      <c r="D48" s="271" t="e">
        <f>'2.CHI TIET'!AQ50</f>
        <v>#REF!</v>
      </c>
      <c r="E48" s="271" t="e">
        <f>'2.CHI TIET'!AR50</f>
        <v>#REF!</v>
      </c>
      <c r="F48" s="271" t="e">
        <f>'2.CHI TIET'!AS50</f>
        <v>#REF!</v>
      </c>
      <c r="G48" s="271" t="e">
        <f>'2.CHI TIET'!AT50</f>
        <v>#REF!</v>
      </c>
      <c r="H48" s="305" t="e">
        <f>'2.CHI TIET'!AU50</f>
        <v>#REF!</v>
      </c>
      <c r="I48" s="271" t="e">
        <f>'2.CHI TIET'!AV50</f>
        <v>#REF!</v>
      </c>
      <c r="J48" s="271" t="e">
        <f>'2.CHI TIET'!AW50</f>
        <v>#REF!</v>
      </c>
      <c r="K48" s="417" t="e">
        <f>'2.CHI TIET'!AX50</f>
        <v>#REF!</v>
      </c>
      <c r="L48" s="408" t="e">
        <f>'2.CHI TIET'!AY50</f>
        <v>#REF!</v>
      </c>
      <c r="M48" s="270"/>
      <c r="N48" s="250"/>
    </row>
    <row r="49" spans="1:15" ht="25.5" customHeight="1">
      <c r="A49" s="268"/>
      <c r="B49" s="276" t="s">
        <v>345</v>
      </c>
      <c r="C49" s="271" t="e">
        <f>'2.CHI TIET'!AO22</f>
        <v>#REF!</v>
      </c>
      <c r="D49" s="271" t="e">
        <f>'2.CHI TIET'!AQ22</f>
        <v>#REF!</v>
      </c>
      <c r="E49" s="271" t="e">
        <f>'2.CHI TIET'!AR22</f>
        <v>#REF!</v>
      </c>
      <c r="F49" s="271" t="e">
        <f>'2.CHI TIET'!AS22</f>
        <v>#REF!</v>
      </c>
      <c r="G49" s="271" t="e">
        <f>'2.CHI TIET'!AT22</f>
        <v>#REF!</v>
      </c>
      <c r="H49" s="305" t="e">
        <f>'2.CHI TIET'!AU22</f>
        <v>#REF!</v>
      </c>
      <c r="I49" s="271" t="e">
        <f>'2.CHI TIET'!AV22</f>
        <v>#REF!</v>
      </c>
      <c r="J49" s="271" t="e">
        <f>'2.CHI TIET'!AW22</f>
        <v>#REF!</v>
      </c>
      <c r="K49" s="417" t="e">
        <f>'2.CHI TIET'!AX22</f>
        <v>#REF!</v>
      </c>
      <c r="L49" s="408" t="e">
        <f>'2.CHI TIET'!AY22</f>
        <v>#REF!</v>
      </c>
      <c r="M49" s="270"/>
      <c r="N49" s="250"/>
    </row>
    <row r="50" spans="1:15" ht="39" customHeight="1">
      <c r="A50" s="268"/>
      <c r="B50" s="275" t="s">
        <v>383</v>
      </c>
      <c r="C50" s="271" t="e">
        <f>'2.CHI TIET'!#REF!</f>
        <v>#REF!</v>
      </c>
      <c r="D50" s="271" t="e">
        <f>'2.CHI TIET'!#REF!</f>
        <v>#REF!</v>
      </c>
      <c r="E50" s="271" t="e">
        <f>'2.CHI TIET'!#REF!</f>
        <v>#REF!</v>
      </c>
      <c r="F50" s="271" t="e">
        <f>'2.CHI TIET'!#REF!</f>
        <v>#REF!</v>
      </c>
      <c r="G50" s="271" t="e">
        <f>'2.CHI TIET'!#REF!</f>
        <v>#REF!</v>
      </c>
      <c r="H50" s="305" t="e">
        <f>'2.CHI TIET'!#REF!</f>
        <v>#REF!</v>
      </c>
      <c r="I50" s="271" t="e">
        <f>'2.CHI TIET'!#REF!</f>
        <v>#REF!</v>
      </c>
      <c r="J50" s="271" t="e">
        <f>'2.CHI TIET'!#REF!</f>
        <v>#REF!</v>
      </c>
      <c r="K50" s="417" t="e">
        <f>'2.CHI TIET'!#REF!</f>
        <v>#REF!</v>
      </c>
      <c r="L50" s="408" t="e">
        <f>'2.CHI TIET'!#REF!</f>
        <v>#REF!</v>
      </c>
      <c r="M50" s="270"/>
      <c r="N50" s="250"/>
    </row>
    <row r="51" spans="1:15" ht="25.5" customHeight="1">
      <c r="A51" s="268"/>
      <c r="B51" s="275" t="s">
        <v>340</v>
      </c>
      <c r="C51" s="271" t="e">
        <f>'2.CHI TIET'!#REF!</f>
        <v>#REF!</v>
      </c>
      <c r="D51" s="271" t="e">
        <f>'2.CHI TIET'!#REF!</f>
        <v>#REF!</v>
      </c>
      <c r="E51" s="271" t="e">
        <f>'2.CHI TIET'!#REF!</f>
        <v>#REF!</v>
      </c>
      <c r="F51" s="271" t="e">
        <f>'2.CHI TIET'!#REF!</f>
        <v>#REF!</v>
      </c>
      <c r="G51" s="271" t="e">
        <f>'2.CHI TIET'!#REF!</f>
        <v>#REF!</v>
      </c>
      <c r="H51" s="305" t="e">
        <f>'2.CHI TIET'!#REF!</f>
        <v>#REF!</v>
      </c>
      <c r="I51" s="271" t="e">
        <f>'2.CHI TIET'!#REF!</f>
        <v>#REF!</v>
      </c>
      <c r="J51" s="271" t="e">
        <f>'2.CHI TIET'!#REF!</f>
        <v>#REF!</v>
      </c>
      <c r="K51" s="417" t="e">
        <f>'2.CHI TIET'!#REF!</f>
        <v>#REF!</v>
      </c>
      <c r="L51" s="408" t="e">
        <f>'2.CHI TIET'!#REF!</f>
        <v>#REF!</v>
      </c>
      <c r="M51" s="270"/>
      <c r="N51" s="250"/>
    </row>
    <row r="52" spans="1:15" ht="25.5" customHeight="1">
      <c r="A52" s="268"/>
      <c r="B52" s="275" t="s">
        <v>432</v>
      </c>
      <c r="C52" s="271" t="e">
        <f>'2.CHI TIET'!#REF!</f>
        <v>#REF!</v>
      </c>
      <c r="D52" s="271" t="e">
        <f>'2.CHI TIET'!#REF!</f>
        <v>#REF!</v>
      </c>
      <c r="E52" s="271" t="e">
        <f>'2.CHI TIET'!#REF!</f>
        <v>#REF!</v>
      </c>
      <c r="F52" s="271" t="e">
        <f>'2.CHI TIET'!#REF!</f>
        <v>#REF!</v>
      </c>
      <c r="G52" s="271" t="e">
        <f>'2.CHI TIET'!#REF!</f>
        <v>#REF!</v>
      </c>
      <c r="H52" s="305" t="e">
        <f>'2.CHI TIET'!#REF!</f>
        <v>#REF!</v>
      </c>
      <c r="I52" s="271" t="e">
        <f>'2.CHI TIET'!#REF!</f>
        <v>#REF!</v>
      </c>
      <c r="J52" s="271" t="e">
        <f>'2.CHI TIET'!#REF!</f>
        <v>#REF!</v>
      </c>
      <c r="K52" s="417" t="e">
        <f>'2.CHI TIET'!#REF!</f>
        <v>#REF!</v>
      </c>
      <c r="L52" s="408" t="e">
        <f>'2.CHI TIET'!#REF!</f>
        <v>#REF!</v>
      </c>
      <c r="M52" s="270"/>
      <c r="N52" s="250"/>
    </row>
    <row r="53" spans="1:15" ht="25.5" customHeight="1">
      <c r="A53" s="268"/>
      <c r="B53" s="275" t="s">
        <v>363</v>
      </c>
      <c r="C53" s="271" t="e">
        <f>'2.CHI TIET'!AO42</f>
        <v>#REF!</v>
      </c>
      <c r="D53" s="271" t="e">
        <f>'2.CHI TIET'!AQ42</f>
        <v>#REF!</v>
      </c>
      <c r="E53" s="271" t="e">
        <f>'2.CHI TIET'!AR42</f>
        <v>#REF!</v>
      </c>
      <c r="F53" s="271" t="e">
        <f>'2.CHI TIET'!AS42</f>
        <v>#REF!</v>
      </c>
      <c r="G53" s="271" t="e">
        <f>'2.CHI TIET'!AT42</f>
        <v>#REF!</v>
      </c>
      <c r="H53" s="305" t="e">
        <f>'2.CHI TIET'!AU42</f>
        <v>#REF!</v>
      </c>
      <c r="I53" s="271" t="e">
        <f>'2.CHI TIET'!AV42</f>
        <v>#REF!</v>
      </c>
      <c r="J53" s="271" t="e">
        <f>'2.CHI TIET'!AW42</f>
        <v>#REF!</v>
      </c>
      <c r="K53" s="417" t="e">
        <f>'2.CHI TIET'!AX42</f>
        <v>#REF!</v>
      </c>
      <c r="L53" s="408" t="e">
        <f>'2.CHI TIET'!AY42</f>
        <v>#REF!</v>
      </c>
      <c r="M53" s="270"/>
      <c r="N53" s="250"/>
    </row>
    <row r="54" spans="1:15" ht="25.5" customHeight="1">
      <c r="A54" s="268"/>
      <c r="B54" s="275" t="s">
        <v>435</v>
      </c>
      <c r="C54" s="271" t="e">
        <f>'2.CHI TIET'!AO29</f>
        <v>#REF!</v>
      </c>
      <c r="D54" s="271" t="e">
        <f>'2.CHI TIET'!AQ29</f>
        <v>#REF!</v>
      </c>
      <c r="E54" s="271" t="e">
        <f>'2.CHI TIET'!AR29</f>
        <v>#REF!</v>
      </c>
      <c r="F54" s="271" t="e">
        <f>'2.CHI TIET'!AS29</f>
        <v>#REF!</v>
      </c>
      <c r="G54" s="271" t="e">
        <f>'2.CHI TIET'!AT29</f>
        <v>#REF!</v>
      </c>
      <c r="H54" s="305" t="e">
        <f>'2.CHI TIET'!AU29</f>
        <v>#REF!</v>
      </c>
      <c r="I54" s="271" t="e">
        <f>'2.CHI TIET'!AV29</f>
        <v>#REF!</v>
      </c>
      <c r="J54" s="271" t="e">
        <f>'2.CHI TIET'!AW29</f>
        <v>#REF!</v>
      </c>
      <c r="K54" s="417" t="e">
        <f>'2.CHI TIET'!AX29</f>
        <v>#REF!</v>
      </c>
      <c r="L54" s="408" t="e">
        <f>'2.CHI TIET'!AY29</f>
        <v>#REF!</v>
      </c>
      <c r="M54" s="270"/>
      <c r="N54" s="250"/>
    </row>
    <row r="55" spans="1:15" ht="25.5" hidden="1" customHeight="1">
      <c r="A55" s="268">
        <v>13</v>
      </c>
      <c r="B55" s="272" t="s">
        <v>421</v>
      </c>
      <c r="C55" s="273" t="e">
        <f>'2.CHI TIET'!AO44</f>
        <v>#REF!</v>
      </c>
      <c r="D55" s="273" t="e">
        <f>'2.CHI TIET'!AQ44</f>
        <v>#REF!</v>
      </c>
      <c r="E55" s="273" t="e">
        <f>'2.CHI TIET'!AR44</f>
        <v>#REF!</v>
      </c>
      <c r="F55" s="273" t="e">
        <f>'2.CHI TIET'!AS44</f>
        <v>#REF!</v>
      </c>
      <c r="G55" s="273" t="e">
        <f>'2.CHI TIET'!AT44</f>
        <v>#REF!</v>
      </c>
      <c r="H55" s="306" t="e">
        <f>'2.CHI TIET'!AU44</f>
        <v>#REF!</v>
      </c>
      <c r="I55" s="273" t="e">
        <f>'2.CHI TIET'!AV44</f>
        <v>#REF!</v>
      </c>
      <c r="J55" s="273" t="e">
        <f>'2.CHI TIET'!AW44</f>
        <v>#REF!</v>
      </c>
      <c r="K55" s="427" t="e">
        <f>'2.CHI TIET'!AX44</f>
        <v>#REF!</v>
      </c>
      <c r="L55" s="425" t="e">
        <f>'2.CHI TIET'!AY44</f>
        <v>#REF!</v>
      </c>
      <c r="M55" s="274"/>
      <c r="N55" s="250">
        <v>22</v>
      </c>
      <c r="O55" s="251">
        <v>22</v>
      </c>
    </row>
    <row r="56" spans="1:15" ht="25.5" customHeight="1">
      <c r="A56" s="268"/>
      <c r="B56" s="275" t="s">
        <v>359</v>
      </c>
      <c r="C56" s="271" t="e">
        <f>'2.CHI TIET'!#REF!</f>
        <v>#REF!</v>
      </c>
      <c r="D56" s="271" t="e">
        <f>'2.CHI TIET'!#REF!</f>
        <v>#REF!</v>
      </c>
      <c r="E56" s="271" t="e">
        <f>'2.CHI TIET'!#REF!</f>
        <v>#REF!</v>
      </c>
      <c r="F56" s="271" t="e">
        <f>'2.CHI TIET'!#REF!</f>
        <v>#REF!</v>
      </c>
      <c r="G56" s="271" t="e">
        <f>'2.CHI TIET'!#REF!</f>
        <v>#REF!</v>
      </c>
      <c r="H56" s="305" t="e">
        <f>'2.CHI TIET'!#REF!</f>
        <v>#REF!</v>
      </c>
      <c r="I56" s="271" t="e">
        <f>'2.CHI TIET'!#REF!</f>
        <v>#REF!</v>
      </c>
      <c r="J56" s="271" t="e">
        <f>'2.CHI TIET'!#REF!</f>
        <v>#REF!</v>
      </c>
      <c r="K56" s="417" t="e">
        <f>'2.CHI TIET'!#REF!</f>
        <v>#REF!</v>
      </c>
      <c r="L56" s="408" t="e">
        <f>'2.CHI TIET'!#REF!</f>
        <v>#REF!</v>
      </c>
      <c r="M56" s="270"/>
      <c r="N56" s="250"/>
    </row>
    <row r="57" spans="1:15" ht="25.5" hidden="1" customHeight="1">
      <c r="A57" s="268">
        <v>2</v>
      </c>
      <c r="B57" s="272" t="s">
        <v>409</v>
      </c>
      <c r="C57" s="273" t="e">
        <f>'2.CHI TIET'!AO17</f>
        <v>#REF!</v>
      </c>
      <c r="D57" s="273" t="e">
        <f>'2.CHI TIET'!AQ17</f>
        <v>#REF!</v>
      </c>
      <c r="E57" s="273" t="e">
        <f>'2.CHI TIET'!AR17</f>
        <v>#REF!</v>
      </c>
      <c r="F57" s="273" t="e">
        <f>'2.CHI TIET'!AS17</f>
        <v>#REF!</v>
      </c>
      <c r="G57" s="273" t="e">
        <f>'2.CHI TIET'!AT17</f>
        <v>#REF!</v>
      </c>
      <c r="H57" s="306" t="e">
        <f>'2.CHI TIET'!AU17</f>
        <v>#REF!</v>
      </c>
      <c r="I57" s="273" t="e">
        <f>'2.CHI TIET'!AV17</f>
        <v>#REF!</v>
      </c>
      <c r="J57" s="273" t="e">
        <f>'2.CHI TIET'!AW17</f>
        <v>#REF!</v>
      </c>
      <c r="K57" s="427" t="e">
        <f>'2.CHI TIET'!AX17</f>
        <v>#REF!</v>
      </c>
      <c r="L57" s="425" t="e">
        <f>'2.CHI TIET'!AY17</f>
        <v>#REF!</v>
      </c>
      <c r="M57" s="274"/>
      <c r="N57" s="250">
        <v>29</v>
      </c>
      <c r="O57" s="251">
        <v>27</v>
      </c>
    </row>
    <row r="58" spans="1:15" ht="25.5" customHeight="1">
      <c r="A58" s="268"/>
      <c r="B58" s="370" t="s">
        <v>332</v>
      </c>
      <c r="C58" s="271" t="e">
        <f>'2.CHI TIET'!AO9</f>
        <v>#REF!</v>
      </c>
      <c r="D58" s="271" t="e">
        <f>'2.CHI TIET'!AQ9</f>
        <v>#REF!</v>
      </c>
      <c r="E58" s="271" t="e">
        <f>'2.CHI TIET'!AR9</f>
        <v>#REF!</v>
      </c>
      <c r="F58" s="271" t="e">
        <f>'2.CHI TIET'!AS9</f>
        <v>#REF!</v>
      </c>
      <c r="G58" s="271" t="e">
        <f>'2.CHI TIET'!AT9</f>
        <v>#REF!</v>
      </c>
      <c r="H58" s="305" t="e">
        <f>'2.CHI TIET'!AU9</f>
        <v>#REF!</v>
      </c>
      <c r="I58" s="271" t="e">
        <f>'2.CHI TIET'!AV9</f>
        <v>#REF!</v>
      </c>
      <c r="J58" s="271" t="e">
        <f>'2.CHI TIET'!AW9</f>
        <v>#REF!</v>
      </c>
      <c r="K58" s="417" t="e">
        <f>'2.CHI TIET'!AX9</f>
        <v>#REF!</v>
      </c>
      <c r="L58" s="408" t="e">
        <f>'2.CHI TIET'!AY9</f>
        <v>#REF!</v>
      </c>
      <c r="M58" s="270"/>
      <c r="N58" s="250"/>
    </row>
    <row r="59" spans="1:15" ht="25.5" customHeight="1">
      <c r="A59" s="268"/>
      <c r="B59" s="275" t="s">
        <v>351</v>
      </c>
      <c r="C59" s="271" t="e">
        <f>'2.CHI TIET'!#REF!</f>
        <v>#REF!</v>
      </c>
      <c r="D59" s="271" t="e">
        <f>'2.CHI TIET'!#REF!</f>
        <v>#REF!</v>
      </c>
      <c r="E59" s="271" t="e">
        <f>'2.CHI TIET'!#REF!</f>
        <v>#REF!</v>
      </c>
      <c r="F59" s="271" t="e">
        <f>'2.CHI TIET'!#REF!</f>
        <v>#REF!</v>
      </c>
      <c r="G59" s="271" t="e">
        <f>'2.CHI TIET'!#REF!</f>
        <v>#REF!</v>
      </c>
      <c r="H59" s="305" t="e">
        <f>'2.CHI TIET'!#REF!</f>
        <v>#REF!</v>
      </c>
      <c r="I59" s="271" t="e">
        <f>'2.CHI TIET'!#REF!</f>
        <v>#REF!</v>
      </c>
      <c r="J59" s="271" t="e">
        <f>'2.CHI TIET'!#REF!</f>
        <v>#REF!</v>
      </c>
      <c r="K59" s="417" t="e">
        <f>'2.CHI TIET'!#REF!</f>
        <v>#REF!</v>
      </c>
      <c r="L59" s="408" t="e">
        <f>'2.CHI TIET'!#REF!</f>
        <v>#REF!</v>
      </c>
      <c r="M59" s="270"/>
      <c r="N59" s="250"/>
    </row>
    <row r="60" spans="1:15" ht="25.5" customHeight="1">
      <c r="A60" s="268"/>
      <c r="B60" s="275" t="s">
        <v>377</v>
      </c>
      <c r="C60" s="271" t="e">
        <f>'2.CHI TIET'!#REF!</f>
        <v>#REF!</v>
      </c>
      <c r="D60" s="271" t="e">
        <f>'2.CHI TIET'!#REF!</f>
        <v>#REF!</v>
      </c>
      <c r="E60" s="271" t="e">
        <f>'2.CHI TIET'!#REF!</f>
        <v>#REF!</v>
      </c>
      <c r="F60" s="271" t="e">
        <f>'2.CHI TIET'!#REF!</f>
        <v>#REF!</v>
      </c>
      <c r="G60" s="271" t="e">
        <f>'2.CHI TIET'!#REF!</f>
        <v>#REF!</v>
      </c>
      <c r="H60" s="305" t="e">
        <f>'2.CHI TIET'!#REF!</f>
        <v>#REF!</v>
      </c>
      <c r="I60" s="271" t="e">
        <f>'2.CHI TIET'!#REF!</f>
        <v>#REF!</v>
      </c>
      <c r="J60" s="271" t="e">
        <f>'2.CHI TIET'!#REF!</f>
        <v>#REF!</v>
      </c>
      <c r="K60" s="417" t="e">
        <f>'2.CHI TIET'!#REF!</f>
        <v>#REF!</v>
      </c>
      <c r="L60" s="408" t="e">
        <f>'2.CHI TIET'!#REF!</f>
        <v>#REF!</v>
      </c>
      <c r="M60" s="270"/>
      <c r="N60" s="250"/>
    </row>
    <row r="61" spans="1:15" ht="25.5" hidden="1" customHeight="1">
      <c r="A61" s="268">
        <v>5</v>
      </c>
      <c r="B61" s="272" t="s">
        <v>412</v>
      </c>
      <c r="C61" s="273" t="e">
        <f>'2.CHI TIET'!AO20</f>
        <v>#REF!</v>
      </c>
      <c r="D61" s="273" t="e">
        <f>'2.CHI TIET'!AQ20</f>
        <v>#REF!</v>
      </c>
      <c r="E61" s="273" t="e">
        <f>'2.CHI TIET'!AR20</f>
        <v>#REF!</v>
      </c>
      <c r="F61" s="273" t="e">
        <f>'2.CHI TIET'!AS20</f>
        <v>#REF!</v>
      </c>
      <c r="G61" s="273" t="e">
        <f>'2.CHI TIET'!AT20</f>
        <v>#REF!</v>
      </c>
      <c r="H61" s="306" t="e">
        <f>'2.CHI TIET'!AU20</f>
        <v>#REF!</v>
      </c>
      <c r="I61" s="273" t="e">
        <f>'2.CHI TIET'!AV20</f>
        <v>#REF!</v>
      </c>
      <c r="J61" s="273" t="e">
        <f>'2.CHI TIET'!AW20</f>
        <v>#REF!</v>
      </c>
      <c r="K61" s="427" t="e">
        <f>'2.CHI TIET'!AX20</f>
        <v>#REF!</v>
      </c>
      <c r="L61" s="425" t="e">
        <f>'2.CHI TIET'!AY20</f>
        <v>#REF!</v>
      </c>
      <c r="M61" s="274"/>
      <c r="N61" s="250">
        <v>20</v>
      </c>
      <c r="O61" s="251">
        <v>22</v>
      </c>
    </row>
    <row r="62" spans="1:15" ht="25.5" hidden="1" customHeight="1">
      <c r="A62" s="268">
        <v>17</v>
      </c>
      <c r="B62" s="272" t="s">
        <v>425</v>
      </c>
      <c r="C62" s="273" t="e">
        <f>'2.CHI TIET'!AO77</f>
        <v>#REF!</v>
      </c>
      <c r="D62" s="273" t="e">
        <f>'2.CHI TIET'!AQ77</f>
        <v>#REF!</v>
      </c>
      <c r="E62" s="273" t="e">
        <f>'2.CHI TIET'!AR77</f>
        <v>#REF!</v>
      </c>
      <c r="F62" s="273" t="e">
        <f>'2.CHI TIET'!AS77</f>
        <v>#REF!</v>
      </c>
      <c r="G62" s="273" t="e">
        <f>'2.CHI TIET'!AT77</f>
        <v>#REF!</v>
      </c>
      <c r="H62" s="306" t="e">
        <f>'2.CHI TIET'!AU77</f>
        <v>#REF!</v>
      </c>
      <c r="I62" s="273" t="e">
        <f>'2.CHI TIET'!AV77</f>
        <v>#REF!</v>
      </c>
      <c r="J62" s="273" t="e">
        <f>'2.CHI TIET'!AW77</f>
        <v>#REF!</v>
      </c>
      <c r="K62" s="427" t="e">
        <f>'2.CHI TIET'!AX77</f>
        <v>#REF!</v>
      </c>
      <c r="L62" s="425" t="e">
        <f>'2.CHI TIET'!AY77</f>
        <v>#REF!</v>
      </c>
      <c r="M62" s="274"/>
      <c r="N62" s="250">
        <v>13</v>
      </c>
      <c r="O62" s="251">
        <v>12</v>
      </c>
    </row>
    <row r="63" spans="1:15" ht="25.5" customHeight="1">
      <c r="A63" s="268"/>
      <c r="B63" s="275" t="s">
        <v>343</v>
      </c>
      <c r="C63" s="271" t="e">
        <f>'2.CHI TIET'!#REF!</f>
        <v>#REF!</v>
      </c>
      <c r="D63" s="271" t="e">
        <f>'2.CHI TIET'!#REF!</f>
        <v>#REF!</v>
      </c>
      <c r="E63" s="271" t="e">
        <f>'2.CHI TIET'!#REF!</f>
        <v>#REF!</v>
      </c>
      <c r="F63" s="271" t="e">
        <f>'2.CHI TIET'!#REF!</f>
        <v>#REF!</v>
      </c>
      <c r="G63" s="271" t="e">
        <f>'2.CHI TIET'!#REF!</f>
        <v>#REF!</v>
      </c>
      <c r="H63" s="305" t="e">
        <f>'2.CHI TIET'!#REF!</f>
        <v>#REF!</v>
      </c>
      <c r="I63" s="271" t="e">
        <f>'2.CHI TIET'!#REF!</f>
        <v>#REF!</v>
      </c>
      <c r="J63" s="271" t="e">
        <f>'2.CHI TIET'!#REF!</f>
        <v>#REF!</v>
      </c>
      <c r="K63" s="417" t="e">
        <f>'2.CHI TIET'!#REF!</f>
        <v>#REF!</v>
      </c>
      <c r="L63" s="408" t="e">
        <f>'2.CHI TIET'!#REF!</f>
        <v>#REF!</v>
      </c>
      <c r="M63" s="270"/>
      <c r="N63" s="250"/>
    </row>
    <row r="64" spans="1:15" ht="25.5" customHeight="1">
      <c r="A64" s="268"/>
      <c r="B64" s="275" t="s">
        <v>336</v>
      </c>
      <c r="C64" s="271" t="e">
        <f>'2.CHI TIET'!#REF!</f>
        <v>#REF!</v>
      </c>
      <c r="D64" s="271" t="e">
        <f>'2.CHI TIET'!#REF!</f>
        <v>#REF!</v>
      </c>
      <c r="E64" s="271" t="e">
        <f>'2.CHI TIET'!#REF!</f>
        <v>#REF!</v>
      </c>
      <c r="F64" s="271" t="e">
        <f>'2.CHI TIET'!#REF!</f>
        <v>#REF!</v>
      </c>
      <c r="G64" s="271" t="e">
        <f>'2.CHI TIET'!#REF!</f>
        <v>#REF!</v>
      </c>
      <c r="H64" s="305" t="e">
        <f>'2.CHI TIET'!#REF!</f>
        <v>#REF!</v>
      </c>
      <c r="I64" s="271" t="e">
        <f>'2.CHI TIET'!#REF!</f>
        <v>#REF!</v>
      </c>
      <c r="J64" s="271" t="e">
        <f>'2.CHI TIET'!#REF!</f>
        <v>#REF!</v>
      </c>
      <c r="K64" s="417" t="e">
        <f>'2.CHI TIET'!#REF!</f>
        <v>#REF!</v>
      </c>
      <c r="L64" s="408" t="e">
        <f>'2.CHI TIET'!#REF!</f>
        <v>#REF!</v>
      </c>
      <c r="M64" s="270"/>
      <c r="N64" s="250"/>
    </row>
    <row r="65" spans="1:18" ht="25.5" customHeight="1">
      <c r="A65" s="268"/>
      <c r="B65" s="275" t="s">
        <v>362</v>
      </c>
      <c r="C65" s="271" t="e">
        <f>'2.CHI TIET'!#REF!</f>
        <v>#REF!</v>
      </c>
      <c r="D65" s="271" t="e">
        <f>'2.CHI TIET'!#REF!</f>
        <v>#REF!</v>
      </c>
      <c r="E65" s="271" t="e">
        <f>'2.CHI TIET'!#REF!</f>
        <v>#REF!</v>
      </c>
      <c r="F65" s="271" t="e">
        <f>'2.CHI TIET'!#REF!</f>
        <v>#REF!</v>
      </c>
      <c r="G65" s="271" t="e">
        <f>'2.CHI TIET'!#REF!</f>
        <v>#REF!</v>
      </c>
      <c r="H65" s="305" t="e">
        <f>'2.CHI TIET'!#REF!</f>
        <v>#REF!</v>
      </c>
      <c r="I65" s="271" t="e">
        <f>'2.CHI TIET'!#REF!</f>
        <v>#REF!</v>
      </c>
      <c r="J65" s="271" t="e">
        <f>'2.CHI TIET'!#REF!</f>
        <v>#REF!</v>
      </c>
      <c r="K65" s="417" t="e">
        <f>'2.CHI TIET'!#REF!</f>
        <v>#REF!</v>
      </c>
      <c r="L65" s="408" t="e">
        <f>'2.CHI TIET'!#REF!</f>
        <v>#REF!</v>
      </c>
      <c r="M65" s="270"/>
      <c r="N65" s="250"/>
    </row>
    <row r="66" spans="1:18" ht="25.5" customHeight="1">
      <c r="A66" s="268"/>
      <c r="B66" s="275" t="s">
        <v>364</v>
      </c>
      <c r="C66" s="271" t="e">
        <f>'2.CHI TIET'!#REF!</f>
        <v>#REF!</v>
      </c>
      <c r="D66" s="271" t="e">
        <f>'2.CHI TIET'!#REF!</f>
        <v>#REF!</v>
      </c>
      <c r="E66" s="271" t="e">
        <f>'2.CHI TIET'!#REF!</f>
        <v>#REF!</v>
      </c>
      <c r="F66" s="271" t="e">
        <f>'2.CHI TIET'!#REF!</f>
        <v>#REF!</v>
      </c>
      <c r="G66" s="271" t="e">
        <f>'2.CHI TIET'!#REF!</f>
        <v>#REF!</v>
      </c>
      <c r="H66" s="305" t="e">
        <f>'2.CHI TIET'!#REF!</f>
        <v>#REF!</v>
      </c>
      <c r="I66" s="271" t="e">
        <f>'2.CHI TIET'!#REF!</f>
        <v>#REF!</v>
      </c>
      <c r="J66" s="271" t="e">
        <f>'2.CHI TIET'!#REF!</f>
        <v>#REF!</v>
      </c>
      <c r="K66" s="417" t="e">
        <f>'2.CHI TIET'!#REF!</f>
        <v>#REF!</v>
      </c>
      <c r="L66" s="408" t="e">
        <f>'2.CHI TIET'!#REF!</f>
        <v>#REF!</v>
      </c>
      <c r="M66" s="270"/>
      <c r="N66" s="250"/>
    </row>
    <row r="67" spans="1:18" ht="25.5" hidden="1" customHeight="1">
      <c r="A67" s="268">
        <v>8</v>
      </c>
      <c r="B67" s="272" t="s">
        <v>415</v>
      </c>
      <c r="C67" s="273" t="e">
        <f>'2.CHI TIET'!AO34</f>
        <v>#REF!</v>
      </c>
      <c r="D67" s="273" t="e">
        <f>'2.CHI TIET'!AQ34</f>
        <v>#REF!</v>
      </c>
      <c r="E67" s="273" t="e">
        <f>'2.CHI TIET'!AR34</f>
        <v>#REF!</v>
      </c>
      <c r="F67" s="273" t="e">
        <f>'2.CHI TIET'!AS34</f>
        <v>#REF!</v>
      </c>
      <c r="G67" s="273" t="e">
        <f>'2.CHI TIET'!AT34</f>
        <v>#REF!</v>
      </c>
      <c r="H67" s="306" t="e">
        <f>'2.CHI TIET'!AU34</f>
        <v>#REF!</v>
      </c>
      <c r="I67" s="273" t="e">
        <f>'2.CHI TIET'!AV34</f>
        <v>#REF!</v>
      </c>
      <c r="J67" s="273" t="e">
        <f>'2.CHI TIET'!AW34</f>
        <v>#REF!</v>
      </c>
      <c r="K67" s="427" t="e">
        <f>'2.CHI TIET'!AX34</f>
        <v>#REF!</v>
      </c>
      <c r="L67" s="425" t="e">
        <f>'2.CHI TIET'!AY34</f>
        <v>#REF!</v>
      </c>
      <c r="M67" s="274"/>
      <c r="N67" s="250">
        <v>27</v>
      </c>
      <c r="O67" s="251">
        <v>26</v>
      </c>
    </row>
    <row r="68" spans="1:18" ht="25.5" customHeight="1">
      <c r="A68" s="268"/>
      <c r="B68" s="275" t="s">
        <v>335</v>
      </c>
      <c r="C68" s="271" t="e">
        <f>'2.CHI TIET'!#REF!</f>
        <v>#REF!</v>
      </c>
      <c r="D68" s="271" t="e">
        <f>'2.CHI TIET'!#REF!</f>
        <v>#REF!</v>
      </c>
      <c r="E68" s="271" t="e">
        <f>'2.CHI TIET'!#REF!</f>
        <v>#REF!</v>
      </c>
      <c r="F68" s="271" t="e">
        <f>'2.CHI TIET'!#REF!</f>
        <v>#REF!</v>
      </c>
      <c r="G68" s="271" t="e">
        <f>'2.CHI TIET'!#REF!</f>
        <v>#REF!</v>
      </c>
      <c r="H68" s="305" t="e">
        <f>'2.CHI TIET'!#REF!</f>
        <v>#REF!</v>
      </c>
      <c r="I68" s="271" t="e">
        <f>'2.CHI TIET'!#REF!</f>
        <v>#REF!</v>
      </c>
      <c r="J68" s="271" t="e">
        <f>'2.CHI TIET'!#REF!</f>
        <v>#REF!</v>
      </c>
      <c r="K68" s="417" t="e">
        <f>'2.CHI TIET'!#REF!</f>
        <v>#REF!</v>
      </c>
      <c r="L68" s="408" t="e">
        <f>'2.CHI TIET'!#REF!</f>
        <v>#REF!</v>
      </c>
      <c r="M68" s="270"/>
      <c r="N68" s="250"/>
    </row>
    <row r="69" spans="1:18" ht="25.5" hidden="1" customHeight="1">
      <c r="A69" s="268">
        <v>12</v>
      </c>
      <c r="B69" s="272" t="s">
        <v>420</v>
      </c>
      <c r="C69" s="273" t="e">
        <f>'2.CHI TIET'!AO41</f>
        <v>#REF!</v>
      </c>
      <c r="D69" s="273" t="e">
        <f>'2.CHI TIET'!AQ41</f>
        <v>#REF!</v>
      </c>
      <c r="E69" s="273" t="e">
        <f>'2.CHI TIET'!AR41</f>
        <v>#REF!</v>
      </c>
      <c r="F69" s="273" t="e">
        <f>'2.CHI TIET'!AS41</f>
        <v>#REF!</v>
      </c>
      <c r="G69" s="273" t="e">
        <f>'2.CHI TIET'!AT41</f>
        <v>#REF!</v>
      </c>
      <c r="H69" s="306" t="e">
        <f>'2.CHI TIET'!AU41</f>
        <v>#REF!</v>
      </c>
      <c r="I69" s="273" t="e">
        <f>'2.CHI TIET'!AV41</f>
        <v>#REF!</v>
      </c>
      <c r="J69" s="273" t="e">
        <f>'2.CHI TIET'!AW41</f>
        <v>#REF!</v>
      </c>
      <c r="K69" s="427" t="e">
        <f>'2.CHI TIET'!AX41</f>
        <v>#REF!</v>
      </c>
      <c r="L69" s="425" t="e">
        <f>'2.CHI TIET'!AY41</f>
        <v>#REF!</v>
      </c>
      <c r="M69" s="274"/>
      <c r="N69" s="250">
        <v>9</v>
      </c>
      <c r="O69" s="251">
        <v>8</v>
      </c>
    </row>
    <row r="70" spans="1:18" ht="25.5" customHeight="1">
      <c r="A70" s="268"/>
      <c r="B70" s="275" t="s">
        <v>346</v>
      </c>
      <c r="C70" s="271" t="e">
        <f>'2.CHI TIET'!#REF!</f>
        <v>#REF!</v>
      </c>
      <c r="D70" s="271" t="e">
        <f>'2.CHI TIET'!#REF!</f>
        <v>#REF!</v>
      </c>
      <c r="E70" s="271" t="e">
        <f>'2.CHI TIET'!#REF!</f>
        <v>#REF!</v>
      </c>
      <c r="F70" s="271" t="e">
        <f>'2.CHI TIET'!#REF!</f>
        <v>#REF!</v>
      </c>
      <c r="G70" s="271" t="e">
        <f>'2.CHI TIET'!#REF!</f>
        <v>#REF!</v>
      </c>
      <c r="H70" s="305" t="e">
        <f>'2.CHI TIET'!#REF!</f>
        <v>#REF!</v>
      </c>
      <c r="I70" s="271" t="e">
        <f>'2.CHI TIET'!#REF!</f>
        <v>#REF!</v>
      </c>
      <c r="J70" s="271" t="e">
        <f>'2.CHI TIET'!#REF!</f>
        <v>#REF!</v>
      </c>
      <c r="K70" s="417" t="e">
        <f>'2.CHI TIET'!#REF!</f>
        <v>#REF!</v>
      </c>
      <c r="L70" s="408" t="e">
        <f>'2.CHI TIET'!#REF!</f>
        <v>#REF!</v>
      </c>
      <c r="M70" s="270"/>
      <c r="N70" s="250"/>
    </row>
    <row r="71" spans="1:18" ht="25.5" customHeight="1">
      <c r="A71" s="268"/>
      <c r="B71" s="275" t="s">
        <v>338</v>
      </c>
      <c r="C71" s="271" t="e">
        <f>'2.CHI TIET'!#REF!</f>
        <v>#REF!</v>
      </c>
      <c r="D71" s="271" t="e">
        <f>'2.CHI TIET'!#REF!</f>
        <v>#REF!</v>
      </c>
      <c r="E71" s="271" t="e">
        <f>'2.CHI TIET'!#REF!</f>
        <v>#REF!</v>
      </c>
      <c r="F71" s="271" t="e">
        <f>'2.CHI TIET'!#REF!</f>
        <v>#REF!</v>
      </c>
      <c r="G71" s="271" t="e">
        <f>'2.CHI TIET'!#REF!</f>
        <v>#REF!</v>
      </c>
      <c r="H71" s="305" t="e">
        <f>'2.CHI TIET'!#REF!</f>
        <v>#REF!</v>
      </c>
      <c r="I71" s="271" t="e">
        <f>'2.CHI TIET'!#REF!</f>
        <v>#REF!</v>
      </c>
      <c r="J71" s="271" t="e">
        <f>'2.CHI TIET'!#REF!</f>
        <v>#REF!</v>
      </c>
      <c r="K71" s="417" t="e">
        <f>'2.CHI TIET'!#REF!</f>
        <v>#REF!</v>
      </c>
      <c r="L71" s="408" t="e">
        <f>'2.CHI TIET'!#REF!</f>
        <v>#REF!</v>
      </c>
      <c r="M71" s="270"/>
      <c r="N71" s="250"/>
    </row>
    <row r="72" spans="1:18" ht="25.5" customHeight="1">
      <c r="A72" s="268"/>
      <c r="B72" s="275" t="s">
        <v>344</v>
      </c>
      <c r="C72" s="271" t="e">
        <f>'2.CHI TIET'!#REF!</f>
        <v>#REF!</v>
      </c>
      <c r="D72" s="271" t="e">
        <f>'2.CHI TIET'!#REF!</f>
        <v>#REF!</v>
      </c>
      <c r="E72" s="271" t="e">
        <f>'2.CHI TIET'!#REF!</f>
        <v>#REF!</v>
      </c>
      <c r="F72" s="271" t="e">
        <f>'2.CHI TIET'!#REF!</f>
        <v>#REF!</v>
      </c>
      <c r="G72" s="271" t="e">
        <f>'2.CHI TIET'!#REF!</f>
        <v>#REF!</v>
      </c>
      <c r="H72" s="305" t="e">
        <f>'2.CHI TIET'!#REF!</f>
        <v>#REF!</v>
      </c>
      <c r="I72" s="271" t="e">
        <f>'2.CHI TIET'!#REF!</f>
        <v>#REF!</v>
      </c>
      <c r="J72" s="271" t="e">
        <f>'2.CHI TIET'!#REF!</f>
        <v>#REF!</v>
      </c>
      <c r="K72" s="417" t="e">
        <f>'2.CHI TIET'!#REF!</f>
        <v>#REF!</v>
      </c>
      <c r="L72" s="408" t="e">
        <f>'2.CHI TIET'!#REF!</f>
        <v>#REF!</v>
      </c>
      <c r="M72" s="270"/>
      <c r="N72" s="250"/>
    </row>
    <row r="73" spans="1:18" ht="25.5" customHeight="1">
      <c r="A73" s="268"/>
      <c r="B73" s="275" t="s">
        <v>378</v>
      </c>
      <c r="C73" s="271" t="e">
        <f>'2.CHI TIET'!#REF!</f>
        <v>#REF!</v>
      </c>
      <c r="D73" s="271" t="e">
        <f>'2.CHI TIET'!#REF!</f>
        <v>#REF!</v>
      </c>
      <c r="E73" s="271" t="e">
        <f>'2.CHI TIET'!#REF!</f>
        <v>#REF!</v>
      </c>
      <c r="F73" s="271" t="e">
        <f>'2.CHI TIET'!#REF!</f>
        <v>#REF!</v>
      </c>
      <c r="G73" s="271" t="e">
        <f>'2.CHI TIET'!#REF!</f>
        <v>#REF!</v>
      </c>
      <c r="H73" s="305" t="e">
        <f>'2.CHI TIET'!#REF!</f>
        <v>#REF!</v>
      </c>
      <c r="I73" s="271" t="e">
        <f>'2.CHI TIET'!#REF!</f>
        <v>#REF!</v>
      </c>
      <c r="J73" s="271" t="e">
        <f>'2.CHI TIET'!#REF!</f>
        <v>#REF!</v>
      </c>
      <c r="K73" s="417" t="e">
        <f>'2.CHI TIET'!#REF!</f>
        <v>#REF!</v>
      </c>
      <c r="L73" s="408" t="e">
        <f>'2.CHI TIET'!#REF!</f>
        <v>#REF!</v>
      </c>
      <c r="M73" s="270"/>
      <c r="N73" s="250"/>
    </row>
    <row r="74" spans="1:18" ht="25.5" customHeight="1">
      <c r="A74" s="268"/>
      <c r="B74" s="275" t="s">
        <v>348</v>
      </c>
      <c r="C74" s="271" t="e">
        <f>'2.CHI TIET'!#REF!</f>
        <v>#REF!</v>
      </c>
      <c r="D74" s="271" t="e">
        <f>'2.CHI TIET'!#REF!</f>
        <v>#REF!</v>
      </c>
      <c r="E74" s="271" t="e">
        <f>'2.CHI TIET'!#REF!</f>
        <v>#REF!</v>
      </c>
      <c r="F74" s="271" t="e">
        <f>'2.CHI TIET'!#REF!</f>
        <v>#REF!</v>
      </c>
      <c r="G74" s="271" t="e">
        <f>'2.CHI TIET'!#REF!</f>
        <v>#REF!</v>
      </c>
      <c r="H74" s="305" t="e">
        <f>'2.CHI TIET'!#REF!</f>
        <v>#REF!</v>
      </c>
      <c r="I74" s="271" t="e">
        <f>'2.CHI TIET'!#REF!</f>
        <v>#REF!</v>
      </c>
      <c r="J74" s="271" t="e">
        <f>'2.CHI TIET'!#REF!</f>
        <v>#REF!</v>
      </c>
      <c r="K74" s="417" t="e">
        <f>'2.CHI TIET'!#REF!</f>
        <v>#REF!</v>
      </c>
      <c r="L74" s="408" t="e">
        <f>'2.CHI TIET'!#REF!</f>
        <v>#REF!</v>
      </c>
      <c r="M74" s="270"/>
      <c r="N74" s="250"/>
    </row>
    <row r="75" spans="1:18" ht="25.5" customHeight="1">
      <c r="A75" s="268"/>
      <c r="B75" s="275" t="s">
        <v>347</v>
      </c>
      <c r="C75" s="271" t="e">
        <f>'2.CHI TIET'!#REF!</f>
        <v>#REF!</v>
      </c>
      <c r="D75" s="271" t="e">
        <f>'2.CHI TIET'!#REF!</f>
        <v>#REF!</v>
      </c>
      <c r="E75" s="271" t="e">
        <f>'2.CHI TIET'!#REF!</f>
        <v>#REF!</v>
      </c>
      <c r="F75" s="271" t="e">
        <f>'2.CHI TIET'!#REF!</f>
        <v>#REF!</v>
      </c>
      <c r="G75" s="271" t="e">
        <f>'2.CHI TIET'!#REF!</f>
        <v>#REF!</v>
      </c>
      <c r="H75" s="305" t="e">
        <f>'2.CHI TIET'!#REF!</f>
        <v>#REF!</v>
      </c>
      <c r="I75" s="271" t="e">
        <f>'2.CHI TIET'!#REF!</f>
        <v>#REF!</v>
      </c>
      <c r="J75" s="271" t="e">
        <f>'2.CHI TIET'!#REF!</f>
        <v>#REF!</v>
      </c>
      <c r="K75" s="417" t="e">
        <f>'2.CHI TIET'!#REF!</f>
        <v>#REF!</v>
      </c>
      <c r="L75" s="408" t="e">
        <f>'2.CHI TIET'!#REF!</f>
        <v>#REF!</v>
      </c>
      <c r="M75" s="270"/>
      <c r="N75" s="250"/>
    </row>
    <row r="76" spans="1:18" ht="25.5" customHeight="1">
      <c r="A76" s="268"/>
      <c r="B76" s="275" t="s">
        <v>365</v>
      </c>
      <c r="C76" s="271" t="e">
        <f>'2.CHI TIET'!#REF!</f>
        <v>#REF!</v>
      </c>
      <c r="D76" s="271" t="e">
        <f>'2.CHI TIET'!#REF!</f>
        <v>#REF!</v>
      </c>
      <c r="E76" s="271" t="e">
        <f>'2.CHI TIET'!#REF!</f>
        <v>#REF!</v>
      </c>
      <c r="F76" s="271" t="e">
        <f>'2.CHI TIET'!#REF!</f>
        <v>#REF!</v>
      </c>
      <c r="G76" s="271" t="e">
        <f>'2.CHI TIET'!#REF!</f>
        <v>#REF!</v>
      </c>
      <c r="H76" s="307" t="e">
        <f>'2.CHI TIET'!#REF!</f>
        <v>#REF!</v>
      </c>
      <c r="I76" s="278" t="e">
        <f>'2.CHI TIET'!#REF!</f>
        <v>#REF!</v>
      </c>
      <c r="J76" s="413" t="e">
        <f>'2.CHI TIET'!#REF!</f>
        <v>#REF!</v>
      </c>
      <c r="K76" s="278" t="e">
        <f>'2.CHI TIET'!#REF!</f>
        <v>#REF!</v>
      </c>
      <c r="L76" s="409" t="e">
        <f>'2.CHI TIET'!#REF!</f>
        <v>#REF!</v>
      </c>
      <c r="M76" s="270"/>
      <c r="N76" s="250"/>
    </row>
    <row r="77" spans="1:18" ht="25.5" customHeight="1">
      <c r="A77" s="268"/>
      <c r="B77" s="276" t="s">
        <v>457</v>
      </c>
      <c r="C77" s="271" t="e">
        <f>'2.CHI TIET'!AO66</f>
        <v>#REF!</v>
      </c>
      <c r="D77" s="271" t="e">
        <f>'2.CHI TIET'!AQ66</f>
        <v>#REF!</v>
      </c>
      <c r="E77" s="271" t="e">
        <f>'2.CHI TIET'!AR66</f>
        <v>#REF!</v>
      </c>
      <c r="F77" s="271" t="e">
        <f>'2.CHI TIET'!AS66</f>
        <v>#REF!</v>
      </c>
      <c r="G77" s="271" t="e">
        <f>'2.CHI TIET'!AT66</f>
        <v>#REF!</v>
      </c>
      <c r="H77" s="305" t="e">
        <f>'2.CHI TIET'!AU66</f>
        <v>#REF!</v>
      </c>
      <c r="I77" s="271" t="e">
        <f>'2.CHI TIET'!AV66</f>
        <v>#REF!</v>
      </c>
      <c r="J77" s="271" t="e">
        <f>'2.CHI TIET'!AW66</f>
        <v>#REF!</v>
      </c>
      <c r="K77" s="417" t="e">
        <f>'2.CHI TIET'!AX66</f>
        <v>#REF!</v>
      </c>
      <c r="L77" s="408" t="e">
        <f>'2.CHI TIET'!AY66</f>
        <v>#REF!</v>
      </c>
      <c r="M77" s="270"/>
      <c r="N77" s="250"/>
    </row>
    <row r="78" spans="1:18" ht="25.5" hidden="1" customHeight="1">
      <c r="A78" s="268">
        <v>3</v>
      </c>
      <c r="B78" s="272" t="s">
        <v>410</v>
      </c>
      <c r="C78" s="273" t="e">
        <f>'2.CHI TIET'!AO18</f>
        <v>#REF!</v>
      </c>
      <c r="D78" s="273" t="e">
        <f>'2.CHI TIET'!AQ18</f>
        <v>#REF!</v>
      </c>
      <c r="E78" s="273" t="e">
        <f>'2.CHI TIET'!AR18</f>
        <v>#REF!</v>
      </c>
      <c r="F78" s="273" t="e">
        <f>'2.CHI TIET'!AS18</f>
        <v>#REF!</v>
      </c>
      <c r="G78" s="273" t="e">
        <f>'2.CHI TIET'!AT18</f>
        <v>#REF!</v>
      </c>
      <c r="H78" s="371" t="e">
        <f>'2.CHI TIET'!AU18</f>
        <v>#REF!</v>
      </c>
      <c r="I78" s="372" t="e">
        <f>'2.CHI TIET'!AV18</f>
        <v>#REF!</v>
      </c>
      <c r="J78" s="446" t="e">
        <f>'2.CHI TIET'!AW18</f>
        <v>#REF!</v>
      </c>
      <c r="K78" s="372" t="e">
        <f>'2.CHI TIET'!AX18</f>
        <v>#REF!</v>
      </c>
      <c r="L78" s="426" t="e">
        <f>'2.CHI TIET'!AY18</f>
        <v>#REF!</v>
      </c>
      <c r="M78" s="274"/>
      <c r="N78" s="250">
        <v>20</v>
      </c>
      <c r="O78" s="251">
        <v>21</v>
      </c>
    </row>
    <row r="79" spans="1:18" s="284" customFormat="1" ht="25.5" hidden="1" customHeight="1">
      <c r="A79" s="268">
        <v>7</v>
      </c>
      <c r="B79" s="272" t="s">
        <v>414</v>
      </c>
      <c r="C79" s="273" t="e">
        <f>'2.CHI TIET'!AO28</f>
        <v>#REF!</v>
      </c>
      <c r="D79" s="273" t="e">
        <f>'2.CHI TIET'!AQ28</f>
        <v>#REF!</v>
      </c>
      <c r="E79" s="273" t="e">
        <f>'2.CHI TIET'!AR28</f>
        <v>#REF!</v>
      </c>
      <c r="F79" s="273" t="e">
        <f>'2.CHI TIET'!AS28</f>
        <v>#REF!</v>
      </c>
      <c r="G79" s="273" t="e">
        <f>'2.CHI TIET'!AT28</f>
        <v>#REF!</v>
      </c>
      <c r="H79" s="371" t="e">
        <f>'2.CHI TIET'!AU28</f>
        <v>#REF!</v>
      </c>
      <c r="I79" s="372" t="e">
        <f>'2.CHI TIET'!AV28</f>
        <v>#REF!</v>
      </c>
      <c r="J79" s="446" t="e">
        <f>'2.CHI TIET'!AW28</f>
        <v>#REF!</v>
      </c>
      <c r="K79" s="372" t="e">
        <f>'2.CHI TIET'!AX28</f>
        <v>#REF!</v>
      </c>
      <c r="L79" s="426" t="e">
        <f>'2.CHI TIET'!AY28</f>
        <v>#REF!</v>
      </c>
      <c r="M79" s="274"/>
      <c r="N79" s="250">
        <v>34</v>
      </c>
      <c r="O79" s="251">
        <v>34</v>
      </c>
      <c r="P79" s="251"/>
      <c r="Q79" s="251"/>
      <c r="R79" s="251"/>
    </row>
    <row r="80" spans="1:18" s="284" customFormat="1" ht="25.5" customHeight="1">
      <c r="A80" s="268"/>
      <c r="B80" s="275" t="s">
        <v>353</v>
      </c>
      <c r="C80" s="271" t="e">
        <f>'2.CHI TIET'!#REF!</f>
        <v>#REF!</v>
      </c>
      <c r="D80" s="271" t="e">
        <f>'2.CHI TIET'!#REF!</f>
        <v>#REF!</v>
      </c>
      <c r="E80" s="271" t="e">
        <f>'2.CHI TIET'!#REF!</f>
        <v>#REF!</v>
      </c>
      <c r="F80" s="271" t="e">
        <f>'2.CHI TIET'!#REF!</f>
        <v>#REF!</v>
      </c>
      <c r="G80" s="271" t="e">
        <f>'2.CHI TIET'!#REF!</f>
        <v>#REF!</v>
      </c>
      <c r="H80" s="305" t="e">
        <f>'2.CHI TIET'!#REF!</f>
        <v>#REF!</v>
      </c>
      <c r="I80" s="271" t="e">
        <f>'2.CHI TIET'!#REF!</f>
        <v>#REF!</v>
      </c>
      <c r="J80" s="271" t="e">
        <f>'2.CHI TIET'!#REF!</f>
        <v>#REF!</v>
      </c>
      <c r="K80" s="417" t="e">
        <f>'2.CHI TIET'!#REF!</f>
        <v>#REF!</v>
      </c>
      <c r="L80" s="408" t="e">
        <f>'2.CHI TIET'!#REF!</f>
        <v>#REF!</v>
      </c>
      <c r="M80" s="270"/>
      <c r="N80" s="250"/>
      <c r="O80" s="251"/>
      <c r="P80" s="251"/>
      <c r="Q80" s="251"/>
      <c r="R80" s="251"/>
    </row>
    <row r="81" spans="1:18" s="284" customFormat="1" ht="25.5" customHeight="1">
      <c r="A81" s="268"/>
      <c r="B81" s="275" t="s">
        <v>433</v>
      </c>
      <c r="C81" s="271" t="e">
        <f>'2.CHI TIET'!#REF!</f>
        <v>#REF!</v>
      </c>
      <c r="D81" s="271" t="e">
        <f>'2.CHI TIET'!#REF!</f>
        <v>#REF!</v>
      </c>
      <c r="E81" s="271" t="e">
        <f>'2.CHI TIET'!#REF!</f>
        <v>#REF!</v>
      </c>
      <c r="F81" s="271" t="e">
        <f>'2.CHI TIET'!#REF!</f>
        <v>#REF!</v>
      </c>
      <c r="G81" s="271" t="e">
        <f>'2.CHI TIET'!#REF!</f>
        <v>#REF!</v>
      </c>
      <c r="H81" s="305" t="e">
        <f>'2.CHI TIET'!#REF!</f>
        <v>#REF!</v>
      </c>
      <c r="I81" s="271" t="e">
        <f>'2.CHI TIET'!#REF!</f>
        <v>#REF!</v>
      </c>
      <c r="J81" s="271" t="e">
        <f>'2.CHI TIET'!#REF!</f>
        <v>#REF!</v>
      </c>
      <c r="K81" s="417" t="e">
        <f>'2.CHI TIET'!#REF!</f>
        <v>#REF!</v>
      </c>
      <c r="L81" s="408" t="e">
        <f>'2.CHI TIET'!#REF!</f>
        <v>#REF!</v>
      </c>
      <c r="M81" s="270"/>
      <c r="N81" s="250"/>
      <c r="O81" s="251"/>
      <c r="P81" s="251"/>
      <c r="Q81" s="251"/>
      <c r="R81" s="251"/>
    </row>
    <row r="82" spans="1:18" s="284" customFormat="1" ht="25.5" hidden="1" customHeight="1">
      <c r="A82" s="268">
        <v>6</v>
      </c>
      <c r="B82" s="272" t="s">
        <v>413</v>
      </c>
      <c r="C82" s="273" t="e">
        <f>'2.CHI TIET'!AO27</f>
        <v>#REF!</v>
      </c>
      <c r="D82" s="273" t="e">
        <f>'2.CHI TIET'!AQ27</f>
        <v>#REF!</v>
      </c>
      <c r="E82" s="273" t="e">
        <f>'2.CHI TIET'!AR27</f>
        <v>#REF!</v>
      </c>
      <c r="F82" s="273" t="e">
        <f>'2.CHI TIET'!AS27</f>
        <v>#REF!</v>
      </c>
      <c r="G82" s="273" t="e">
        <f>'2.CHI TIET'!AT27</f>
        <v>#REF!</v>
      </c>
      <c r="H82" s="371" t="e">
        <f>'2.CHI TIET'!AU27</f>
        <v>#REF!</v>
      </c>
      <c r="I82" s="372" t="e">
        <f>'2.CHI TIET'!AV27</f>
        <v>#REF!</v>
      </c>
      <c r="J82" s="446" t="e">
        <f>'2.CHI TIET'!AW27</f>
        <v>#REF!</v>
      </c>
      <c r="K82" s="372" t="e">
        <f>'2.CHI TIET'!AX27</f>
        <v>#REF!</v>
      </c>
      <c r="L82" s="426" t="e">
        <f>'2.CHI TIET'!AY27</f>
        <v>#REF!</v>
      </c>
      <c r="M82" s="274"/>
      <c r="N82" s="250">
        <v>7</v>
      </c>
      <c r="O82" s="251">
        <v>6</v>
      </c>
      <c r="P82" s="251"/>
      <c r="Q82" s="251"/>
      <c r="R82" s="251"/>
    </row>
    <row r="83" spans="1:18" s="284" customFormat="1" ht="25.5" customHeight="1">
      <c r="A83" s="268"/>
      <c r="B83" s="275" t="s">
        <v>434</v>
      </c>
      <c r="C83" s="271" t="e">
        <f>'2.CHI TIET'!#REF!</f>
        <v>#REF!</v>
      </c>
      <c r="D83" s="271" t="e">
        <f>'2.CHI TIET'!#REF!</f>
        <v>#REF!</v>
      </c>
      <c r="E83" s="271" t="e">
        <f>'2.CHI TIET'!#REF!</f>
        <v>#REF!</v>
      </c>
      <c r="F83" s="271" t="e">
        <f>'2.CHI TIET'!#REF!</f>
        <v>#REF!</v>
      </c>
      <c r="G83" s="271" t="e">
        <f>'2.CHI TIET'!#REF!</f>
        <v>#REF!</v>
      </c>
      <c r="H83" s="307" t="e">
        <f>'2.CHI TIET'!#REF!</f>
        <v>#REF!</v>
      </c>
      <c r="I83" s="278" t="e">
        <f>'2.CHI TIET'!#REF!</f>
        <v>#REF!</v>
      </c>
      <c r="J83" s="413" t="e">
        <f>'2.CHI TIET'!#REF!</f>
        <v>#REF!</v>
      </c>
      <c r="K83" s="278" t="e">
        <f>'2.CHI TIET'!#REF!</f>
        <v>#REF!</v>
      </c>
      <c r="L83" s="409" t="e">
        <f>'2.CHI TIET'!#REF!</f>
        <v>#REF!</v>
      </c>
      <c r="M83" s="270"/>
      <c r="N83" s="250"/>
      <c r="O83" s="251"/>
      <c r="P83" s="251"/>
      <c r="Q83" s="251"/>
      <c r="R83" s="251"/>
    </row>
    <row r="84" spans="1:18" s="284" customFormat="1" ht="25.5" customHeight="1">
      <c r="A84" s="280"/>
      <c r="B84" s="275" t="s">
        <v>449</v>
      </c>
      <c r="C84" s="271" t="e">
        <f>'2.CHI TIET'!#REF!</f>
        <v>#REF!</v>
      </c>
      <c r="D84" s="271" t="e">
        <f>'2.CHI TIET'!#REF!</f>
        <v>#REF!</v>
      </c>
      <c r="E84" s="271" t="e">
        <f>'2.CHI TIET'!#REF!</f>
        <v>#REF!</v>
      </c>
      <c r="F84" s="271" t="e">
        <f>'2.CHI TIET'!#REF!</f>
        <v>#REF!</v>
      </c>
      <c r="G84" s="271" t="e">
        <f>'2.CHI TIET'!#REF!</f>
        <v>#REF!</v>
      </c>
      <c r="H84" s="307" t="e">
        <f>'2.CHI TIET'!#REF!</f>
        <v>#REF!</v>
      </c>
      <c r="I84" s="278" t="e">
        <f>'2.CHI TIET'!#REF!</f>
        <v>#REF!</v>
      </c>
      <c r="J84" s="413" t="e">
        <f>'2.CHI TIET'!#REF!</f>
        <v>#REF!</v>
      </c>
      <c r="K84" s="278" t="e">
        <f>'2.CHI TIET'!#REF!</f>
        <v>#REF!</v>
      </c>
      <c r="L84" s="409" t="e">
        <f>'2.CHI TIET'!#REF!</f>
        <v>#REF!</v>
      </c>
      <c r="M84" s="270"/>
      <c r="N84" s="283"/>
    </row>
    <row r="85" spans="1:18" s="284" customFormat="1" ht="25.5" customHeight="1">
      <c r="A85" s="268"/>
      <c r="B85" s="275" t="s">
        <v>438</v>
      </c>
      <c r="C85" s="271" t="e">
        <f>'2.CHI TIET'!AO48</f>
        <v>#REF!</v>
      </c>
      <c r="D85" s="271" t="e">
        <f>'2.CHI TIET'!AQ48</f>
        <v>#REF!</v>
      </c>
      <c r="E85" s="271" t="e">
        <f>'2.CHI TIET'!AR48</f>
        <v>#REF!</v>
      </c>
      <c r="F85" s="271" t="e">
        <f>'2.CHI TIET'!AS48</f>
        <v>#REF!</v>
      </c>
      <c r="G85" s="271" t="e">
        <f>'2.CHI TIET'!AT48</f>
        <v>#REF!</v>
      </c>
      <c r="H85" s="307" t="e">
        <f>'2.CHI TIET'!AU48</f>
        <v>#REF!</v>
      </c>
      <c r="I85" s="278" t="e">
        <f>'2.CHI TIET'!AV48</f>
        <v>#REF!</v>
      </c>
      <c r="J85" s="413" t="e">
        <f>'2.CHI TIET'!AW48</f>
        <v>#REF!</v>
      </c>
      <c r="K85" s="278" t="e">
        <f>'2.CHI TIET'!AX48</f>
        <v>#REF!</v>
      </c>
      <c r="L85" s="409" t="e">
        <f>'2.CHI TIET'!AY48</f>
        <v>#REF!</v>
      </c>
      <c r="M85" s="270"/>
      <c r="N85" s="250"/>
      <c r="O85" s="251"/>
      <c r="P85" s="251"/>
      <c r="Q85" s="251"/>
      <c r="R85" s="251"/>
    </row>
    <row r="86" spans="1:18" s="284" customFormat="1" ht="25.5" customHeight="1">
      <c r="A86" s="280"/>
      <c r="B86" s="275" t="s">
        <v>455</v>
      </c>
      <c r="C86" s="271" t="e">
        <f>'2.CHI TIET'!#REF!</f>
        <v>#REF!</v>
      </c>
      <c r="D86" s="271" t="e">
        <f>'2.CHI TIET'!#REF!</f>
        <v>#REF!</v>
      </c>
      <c r="E86" s="271" t="e">
        <f>'2.CHI TIET'!#REF!</f>
        <v>#REF!</v>
      </c>
      <c r="F86" s="271" t="e">
        <f>'2.CHI TIET'!#REF!</f>
        <v>#REF!</v>
      </c>
      <c r="G86" s="271" t="e">
        <f>'2.CHI TIET'!#REF!</f>
        <v>#REF!</v>
      </c>
      <c r="H86" s="305" t="e">
        <f>'2.CHI TIET'!#REF!</f>
        <v>#REF!</v>
      </c>
      <c r="I86" s="271" t="e">
        <f>'2.CHI TIET'!#REF!</f>
        <v>#REF!</v>
      </c>
      <c r="J86" s="271" t="e">
        <f>'2.CHI TIET'!#REF!</f>
        <v>#REF!</v>
      </c>
      <c r="K86" s="417" t="e">
        <f>'2.CHI TIET'!#REF!</f>
        <v>#REF!</v>
      </c>
      <c r="L86" s="408" t="e">
        <f>'2.CHI TIET'!#REF!</f>
        <v>#REF!</v>
      </c>
      <c r="M86" s="270" t="s">
        <v>470</v>
      </c>
      <c r="N86" s="283"/>
    </row>
    <row r="87" spans="1:18" s="284" customFormat="1" ht="25.5" customHeight="1">
      <c r="A87" s="268"/>
      <c r="B87" s="275" t="s">
        <v>337</v>
      </c>
      <c r="C87" s="271" t="e">
        <f>'2.CHI TIET'!#REF!</f>
        <v>#REF!</v>
      </c>
      <c r="D87" s="271" t="e">
        <f>'2.CHI TIET'!#REF!</f>
        <v>#REF!</v>
      </c>
      <c r="E87" s="271" t="e">
        <f>'2.CHI TIET'!#REF!</f>
        <v>#REF!</v>
      </c>
      <c r="F87" s="271" t="e">
        <f>'2.CHI TIET'!#REF!</f>
        <v>#REF!</v>
      </c>
      <c r="G87" s="271" t="e">
        <f>'2.CHI TIET'!#REF!</f>
        <v>#REF!</v>
      </c>
      <c r="H87" s="305" t="e">
        <f>'2.CHI TIET'!#REF!</f>
        <v>#REF!</v>
      </c>
      <c r="I87" s="271" t="e">
        <f>'2.CHI TIET'!#REF!</f>
        <v>#REF!</v>
      </c>
      <c r="J87" s="271" t="e">
        <f>'2.CHI TIET'!#REF!</f>
        <v>#REF!</v>
      </c>
      <c r="K87" s="417" t="e">
        <f>'2.CHI TIET'!#REF!</f>
        <v>#REF!</v>
      </c>
      <c r="L87" s="408" t="e">
        <f>'2.CHI TIET'!#REF!</f>
        <v>#REF!</v>
      </c>
      <c r="M87" s="270"/>
      <c r="N87" s="250"/>
      <c r="O87" s="251"/>
      <c r="P87" s="251"/>
      <c r="Q87" s="251"/>
      <c r="R87" s="251"/>
    </row>
    <row r="88" spans="1:18" s="284" customFormat="1" ht="25.5" customHeight="1">
      <c r="A88" s="268"/>
      <c r="B88" s="275" t="s">
        <v>350</v>
      </c>
      <c r="C88" s="271" t="e">
        <f>'2.CHI TIET'!#REF!</f>
        <v>#REF!</v>
      </c>
      <c r="D88" s="271" t="e">
        <f>'2.CHI TIET'!#REF!</f>
        <v>#REF!</v>
      </c>
      <c r="E88" s="271" t="e">
        <f>'2.CHI TIET'!#REF!</f>
        <v>#REF!</v>
      </c>
      <c r="F88" s="271" t="e">
        <f>'2.CHI TIET'!#REF!</f>
        <v>#REF!</v>
      </c>
      <c r="G88" s="271" t="e">
        <f>'2.CHI TIET'!#REF!</f>
        <v>#REF!</v>
      </c>
      <c r="H88" s="305" t="e">
        <f>'2.CHI TIET'!#REF!</f>
        <v>#REF!</v>
      </c>
      <c r="I88" s="271" t="e">
        <f>'2.CHI TIET'!#REF!</f>
        <v>#REF!</v>
      </c>
      <c r="J88" s="271" t="e">
        <f>'2.CHI TIET'!#REF!</f>
        <v>#REF!</v>
      </c>
      <c r="K88" s="417" t="e">
        <f>'2.CHI TIET'!#REF!</f>
        <v>#REF!</v>
      </c>
      <c r="L88" s="408" t="e">
        <f>'2.CHI TIET'!#REF!</f>
        <v>#REF!</v>
      </c>
      <c r="M88" s="270"/>
      <c r="N88" s="250"/>
      <c r="O88" s="251"/>
      <c r="P88" s="251"/>
      <c r="Q88" s="251"/>
      <c r="R88" s="251"/>
    </row>
    <row r="89" spans="1:18" s="284" customFormat="1" ht="25.5" hidden="1" customHeight="1">
      <c r="A89" s="268">
        <v>9</v>
      </c>
      <c r="B89" s="272" t="s">
        <v>416</v>
      </c>
      <c r="C89" s="273" t="e">
        <f>'2.CHI TIET'!AO38</f>
        <v>#REF!</v>
      </c>
      <c r="D89" s="273" t="e">
        <f>'2.CHI TIET'!AQ38</f>
        <v>#REF!</v>
      </c>
      <c r="E89" s="273" t="e">
        <f>'2.CHI TIET'!AR38</f>
        <v>#REF!</v>
      </c>
      <c r="F89" s="273" t="e">
        <f>'2.CHI TIET'!AS38</f>
        <v>#REF!</v>
      </c>
      <c r="G89" s="273" t="e">
        <f>'2.CHI TIET'!AT38</f>
        <v>#REF!</v>
      </c>
      <c r="H89" s="306" t="e">
        <f>'2.CHI TIET'!AU38</f>
        <v>#REF!</v>
      </c>
      <c r="I89" s="273" t="e">
        <f>'2.CHI TIET'!AV38</f>
        <v>#REF!</v>
      </c>
      <c r="J89" s="273" t="e">
        <f>'2.CHI TIET'!AW38</f>
        <v>#REF!</v>
      </c>
      <c r="K89" s="427" t="e">
        <f>'2.CHI TIET'!AX38</f>
        <v>#REF!</v>
      </c>
      <c r="L89" s="425" t="e">
        <f>'2.CHI TIET'!AY38</f>
        <v>#REF!</v>
      </c>
      <c r="M89" s="274"/>
      <c r="N89" s="250">
        <v>18</v>
      </c>
      <c r="O89" s="251">
        <v>15</v>
      </c>
      <c r="P89" s="251"/>
      <c r="Q89" s="251"/>
      <c r="R89" s="251"/>
    </row>
    <row r="90" spans="1:18" ht="25.5" customHeight="1">
      <c r="A90" s="268"/>
      <c r="B90" s="275" t="s">
        <v>355</v>
      </c>
      <c r="C90" s="271" t="e">
        <f>'2.CHI TIET'!#REF!</f>
        <v>#REF!</v>
      </c>
      <c r="D90" s="271" t="e">
        <f>'2.CHI TIET'!#REF!</f>
        <v>#REF!</v>
      </c>
      <c r="E90" s="271" t="e">
        <f>'2.CHI TIET'!#REF!</f>
        <v>#REF!</v>
      </c>
      <c r="F90" s="271" t="e">
        <f>'2.CHI TIET'!#REF!</f>
        <v>#REF!</v>
      </c>
      <c r="G90" s="271" t="e">
        <f>'2.CHI TIET'!#REF!</f>
        <v>#REF!</v>
      </c>
      <c r="H90" s="305" t="e">
        <f>'2.CHI TIET'!#REF!</f>
        <v>#REF!</v>
      </c>
      <c r="I90" s="271" t="e">
        <f>'2.CHI TIET'!#REF!</f>
        <v>#REF!</v>
      </c>
      <c r="J90" s="271" t="e">
        <f>'2.CHI TIET'!#REF!</f>
        <v>#REF!</v>
      </c>
      <c r="K90" s="417" t="e">
        <f>'2.CHI TIET'!#REF!</f>
        <v>#REF!</v>
      </c>
      <c r="L90" s="408" t="e">
        <f>'2.CHI TIET'!#REF!</f>
        <v>#REF!</v>
      </c>
      <c r="M90" s="270"/>
      <c r="N90" s="250"/>
    </row>
    <row r="91" spans="1:18" ht="25.5" customHeight="1">
      <c r="A91" s="268"/>
      <c r="B91" s="275" t="s">
        <v>443</v>
      </c>
      <c r="C91" s="271" t="e">
        <f>'2.CHI TIET'!#REF!</f>
        <v>#REF!</v>
      </c>
      <c r="D91" s="271" t="e">
        <f>'2.CHI TIET'!#REF!</f>
        <v>#REF!</v>
      </c>
      <c r="E91" s="271" t="e">
        <f>'2.CHI TIET'!#REF!</f>
        <v>#REF!</v>
      </c>
      <c r="F91" s="271" t="e">
        <f>'2.CHI TIET'!#REF!</f>
        <v>#REF!</v>
      </c>
      <c r="G91" s="271" t="e">
        <f>'2.CHI TIET'!#REF!</f>
        <v>#REF!</v>
      </c>
      <c r="H91" s="305" t="e">
        <f>'2.CHI TIET'!#REF!</f>
        <v>#REF!</v>
      </c>
      <c r="I91" s="271" t="e">
        <f>'2.CHI TIET'!#REF!</f>
        <v>#REF!</v>
      </c>
      <c r="J91" s="271" t="e">
        <f>'2.CHI TIET'!#REF!</f>
        <v>#REF!</v>
      </c>
      <c r="K91" s="417" t="e">
        <f>'2.CHI TIET'!#REF!</f>
        <v>#REF!</v>
      </c>
      <c r="L91" s="408" t="e">
        <f>'2.CHI TIET'!#REF!</f>
        <v>#REF!</v>
      </c>
      <c r="M91" s="270" t="s">
        <v>470</v>
      </c>
      <c r="N91" s="250"/>
    </row>
    <row r="92" spans="1:18" ht="25.5" customHeight="1">
      <c r="A92" s="268"/>
      <c r="B92" s="275" t="s">
        <v>354</v>
      </c>
      <c r="C92" s="271" t="e">
        <f>'2.CHI TIET'!#REF!</f>
        <v>#REF!</v>
      </c>
      <c r="D92" s="271" t="e">
        <f>'2.CHI TIET'!#REF!</f>
        <v>#REF!</v>
      </c>
      <c r="E92" s="271" t="e">
        <f>'2.CHI TIET'!#REF!</f>
        <v>#REF!</v>
      </c>
      <c r="F92" s="271" t="e">
        <f>'2.CHI TIET'!#REF!</f>
        <v>#REF!</v>
      </c>
      <c r="G92" s="271" t="e">
        <f>'2.CHI TIET'!#REF!</f>
        <v>#REF!</v>
      </c>
      <c r="H92" s="305" t="e">
        <f>'2.CHI TIET'!#REF!</f>
        <v>#REF!</v>
      </c>
      <c r="I92" s="271" t="e">
        <f>'2.CHI TIET'!#REF!</f>
        <v>#REF!</v>
      </c>
      <c r="J92" s="271" t="e">
        <f>'2.CHI TIET'!#REF!</f>
        <v>#REF!</v>
      </c>
      <c r="K92" s="417" t="e">
        <f>'2.CHI TIET'!#REF!</f>
        <v>#REF!</v>
      </c>
      <c r="L92" s="408" t="e">
        <f>'2.CHI TIET'!#REF!</f>
        <v>#REF!</v>
      </c>
      <c r="M92" s="270"/>
      <c r="N92" s="250"/>
    </row>
    <row r="93" spans="1:18" ht="25.5" customHeight="1">
      <c r="A93" s="268"/>
      <c r="B93" s="275" t="s">
        <v>442</v>
      </c>
      <c r="C93" s="271" t="e">
        <f>'2.CHI TIET'!#REF!</f>
        <v>#REF!</v>
      </c>
      <c r="D93" s="271" t="e">
        <f>'2.CHI TIET'!#REF!</f>
        <v>#REF!</v>
      </c>
      <c r="E93" s="271" t="e">
        <f>'2.CHI TIET'!#REF!</f>
        <v>#REF!</v>
      </c>
      <c r="F93" s="271" t="e">
        <f>'2.CHI TIET'!#REF!</f>
        <v>#REF!</v>
      </c>
      <c r="G93" s="271" t="e">
        <f>'2.CHI TIET'!#REF!</f>
        <v>#REF!</v>
      </c>
      <c r="H93" s="305" t="e">
        <f>'2.CHI TIET'!#REF!</f>
        <v>#REF!</v>
      </c>
      <c r="I93" s="271" t="e">
        <f>'2.CHI TIET'!#REF!</f>
        <v>#REF!</v>
      </c>
      <c r="J93" s="271" t="e">
        <f>'2.CHI TIET'!#REF!</f>
        <v>#REF!</v>
      </c>
      <c r="K93" s="422" t="e">
        <f>'2.CHI TIET'!#REF!</f>
        <v>#REF!</v>
      </c>
      <c r="L93" s="408" t="e">
        <f>'2.CHI TIET'!#REF!</f>
        <v>#REF!</v>
      </c>
      <c r="M93" s="270"/>
      <c r="N93" s="250"/>
    </row>
    <row r="94" spans="1:18" ht="25.5" hidden="1" customHeight="1">
      <c r="A94" s="268"/>
      <c r="B94" s="275" t="s">
        <v>349</v>
      </c>
      <c r="C94" s="271"/>
      <c r="D94" s="271"/>
      <c r="E94" s="277"/>
      <c r="F94" s="277"/>
      <c r="G94" s="277"/>
      <c r="H94" s="305"/>
      <c r="I94" s="271"/>
      <c r="J94" s="271"/>
      <c r="K94" s="300"/>
      <c r="L94" s="271"/>
      <c r="M94" s="270"/>
      <c r="N94" s="250"/>
    </row>
    <row r="95" spans="1:18" ht="32.25" hidden="1" customHeight="1">
      <c r="A95" s="268"/>
      <c r="B95" s="275" t="s">
        <v>356</v>
      </c>
      <c r="C95" s="271"/>
      <c r="D95" s="271"/>
      <c r="E95" s="271"/>
      <c r="F95" s="271"/>
      <c r="G95" s="271"/>
      <c r="H95" s="305"/>
      <c r="I95" s="271"/>
      <c r="J95" s="271"/>
      <c r="K95" s="271"/>
      <c r="L95" s="271"/>
      <c r="M95" s="270" t="s">
        <v>417</v>
      </c>
      <c r="N95" s="250"/>
    </row>
    <row r="96" spans="1:18" ht="25.5" hidden="1" customHeight="1">
      <c r="A96" s="268"/>
      <c r="B96" s="275" t="s">
        <v>445</v>
      </c>
      <c r="C96" s="271"/>
      <c r="D96" s="271"/>
      <c r="E96" s="271"/>
      <c r="F96" s="271"/>
      <c r="G96" s="271"/>
      <c r="H96" s="305"/>
      <c r="I96" s="271"/>
      <c r="J96" s="271"/>
      <c r="K96" s="271"/>
      <c r="L96" s="271"/>
      <c r="M96" s="270"/>
      <c r="N96" s="250"/>
    </row>
    <row r="97" spans="1:18" ht="25.5" hidden="1" customHeight="1">
      <c r="A97" s="268"/>
      <c r="B97" s="275" t="s">
        <v>447</v>
      </c>
      <c r="C97" s="271"/>
      <c r="D97" s="271"/>
      <c r="E97" s="271"/>
      <c r="F97" s="271"/>
      <c r="G97" s="271"/>
      <c r="H97" s="305"/>
      <c r="I97" s="271"/>
      <c r="J97" s="271"/>
      <c r="K97" s="271"/>
      <c r="L97" s="271"/>
      <c r="M97" s="270"/>
      <c r="N97" s="250"/>
    </row>
    <row r="98" spans="1:18" ht="25.5" hidden="1" customHeight="1">
      <c r="A98" s="280"/>
      <c r="B98" s="275" t="s">
        <v>448</v>
      </c>
      <c r="C98" s="281"/>
      <c r="D98" s="281"/>
      <c r="E98" s="281"/>
      <c r="F98" s="281"/>
      <c r="G98" s="281"/>
      <c r="H98" s="308"/>
      <c r="I98" s="282"/>
      <c r="J98" s="282"/>
      <c r="K98" s="282"/>
      <c r="L98" s="282"/>
      <c r="M98" s="270"/>
      <c r="N98" s="283"/>
      <c r="O98" s="284"/>
      <c r="P98" s="284"/>
      <c r="Q98" s="284"/>
      <c r="R98" s="284"/>
    </row>
    <row r="99" spans="1:18" ht="32.25" hidden="1" customHeight="1">
      <c r="A99" s="280"/>
      <c r="B99" s="275" t="s">
        <v>451</v>
      </c>
      <c r="C99" s="271"/>
      <c r="D99" s="271"/>
      <c r="E99" s="271"/>
      <c r="F99" s="271"/>
      <c r="G99" s="271"/>
      <c r="H99" s="305"/>
      <c r="I99" s="271"/>
      <c r="J99" s="271"/>
      <c r="K99" s="271"/>
      <c r="L99" s="271"/>
      <c r="M99" s="270"/>
      <c r="N99" s="283"/>
      <c r="O99" s="284"/>
      <c r="P99" s="284"/>
      <c r="Q99" s="284"/>
      <c r="R99" s="284"/>
    </row>
    <row r="100" spans="1:18" ht="19.5" hidden="1" customHeight="1">
      <c r="A100" s="280"/>
      <c r="B100" s="275" t="s">
        <v>452</v>
      </c>
      <c r="C100" s="271"/>
      <c r="D100" s="271"/>
      <c r="E100" s="271"/>
      <c r="F100" s="271"/>
      <c r="G100" s="271"/>
      <c r="H100" s="305"/>
      <c r="I100" s="271"/>
      <c r="J100" s="271"/>
      <c r="K100" s="271"/>
      <c r="L100" s="271"/>
      <c r="M100" s="270"/>
      <c r="N100" s="283"/>
      <c r="O100" s="284"/>
      <c r="P100" s="284"/>
      <c r="Q100" s="284"/>
      <c r="R100" s="284"/>
    </row>
    <row r="101" spans="1:18" ht="19.5" hidden="1" customHeight="1">
      <c r="A101" s="280"/>
      <c r="B101" s="275" t="s">
        <v>453</v>
      </c>
      <c r="C101" s="271"/>
      <c r="D101" s="271"/>
      <c r="E101" s="271"/>
      <c r="F101" s="271"/>
      <c r="G101" s="271"/>
      <c r="H101" s="305"/>
      <c r="I101" s="271"/>
      <c r="J101" s="271"/>
      <c r="K101" s="271"/>
      <c r="L101" s="271"/>
      <c r="M101" s="270"/>
      <c r="N101" s="283"/>
      <c r="O101" s="284"/>
      <c r="P101" s="284"/>
      <c r="Q101" s="284"/>
      <c r="R101" s="284"/>
    </row>
    <row r="102" spans="1:18" ht="19.5" hidden="1" customHeight="1">
      <c r="A102" s="280"/>
      <c r="B102" s="275" t="s">
        <v>454</v>
      </c>
      <c r="C102" s="271"/>
      <c r="D102" s="271"/>
      <c r="E102" s="271"/>
      <c r="F102" s="271"/>
      <c r="G102" s="271"/>
      <c r="H102" s="305"/>
      <c r="I102" s="271"/>
      <c r="J102" s="271"/>
      <c r="K102" s="271"/>
      <c r="L102" s="271"/>
      <c r="M102" s="270"/>
      <c r="N102" s="283"/>
      <c r="O102" s="284"/>
      <c r="P102" s="284"/>
      <c r="Q102" s="284"/>
      <c r="R102" s="284"/>
    </row>
    <row r="103" spans="1:18" ht="19.5" hidden="1" customHeight="1">
      <c r="A103" s="280"/>
      <c r="B103" s="275" t="s">
        <v>465</v>
      </c>
      <c r="C103" s="271"/>
      <c r="D103" s="271"/>
      <c r="E103" s="271"/>
      <c r="F103" s="271"/>
      <c r="G103" s="271"/>
      <c r="H103" s="305"/>
      <c r="I103" s="271"/>
      <c r="J103" s="271"/>
      <c r="K103" s="271"/>
      <c r="L103" s="271"/>
      <c r="M103" s="349"/>
      <c r="N103" s="283"/>
      <c r="O103" s="284"/>
      <c r="P103" s="284"/>
      <c r="Q103" s="284"/>
      <c r="R103" s="284"/>
    </row>
    <row r="104" spans="1:18" ht="28.5" hidden="1" customHeight="1">
      <c r="A104" s="280"/>
      <c r="B104" s="275" t="s">
        <v>466</v>
      </c>
      <c r="C104" s="271"/>
      <c r="D104" s="271"/>
      <c r="E104" s="271"/>
      <c r="F104" s="271"/>
      <c r="G104" s="271"/>
      <c r="H104" s="305"/>
      <c r="I104" s="271"/>
      <c r="J104" s="271"/>
      <c r="K104" s="271"/>
      <c r="L104" s="271"/>
      <c r="M104" s="349"/>
      <c r="N104" s="283"/>
      <c r="O104" s="284"/>
      <c r="P104" s="284"/>
      <c r="Q104" s="284"/>
      <c r="R104" s="284"/>
    </row>
    <row r="105" spans="1:18" ht="28.5" hidden="1" customHeight="1">
      <c r="A105" s="268"/>
      <c r="B105" s="275" t="s">
        <v>321</v>
      </c>
      <c r="C105" s="271"/>
      <c r="D105" s="271"/>
      <c r="E105" s="271"/>
      <c r="F105" s="271"/>
      <c r="G105" s="271"/>
      <c r="H105" s="366"/>
      <c r="I105" s="367"/>
      <c r="J105" s="367"/>
      <c r="K105" s="367"/>
      <c r="L105" s="367"/>
      <c r="M105" s="270"/>
      <c r="N105" s="250"/>
    </row>
    <row r="106" spans="1:18" s="290" customFormat="1" ht="27" hidden="1" customHeight="1">
      <c r="A106" s="285"/>
      <c r="B106" s="286" t="s">
        <v>427</v>
      </c>
      <c r="C106" s="287" t="e">
        <f>C7+C11+C16+C20+C26+C31+C33+C39+C44+C48+C52+C56+C60+C64+C69+C90+C99+C104</f>
        <v>#REF!</v>
      </c>
      <c r="D106" s="287" t="e">
        <f>D7+D11+D16+D20+D26+D31+D33+D39+D44+D48+D52+D56+D60+D64+D69+D90+D99+D104</f>
        <v>#REF!</v>
      </c>
      <c r="E106" s="287" t="e">
        <f>E7+E11+E16+E20+E26+E31+E33+E39+E44+E48+E52+E56+E60+E64+E69+E90+E99+E104</f>
        <v>#REF!</v>
      </c>
      <c r="F106" s="287" t="e">
        <f>F7+F11+F16+F20+F26+F31+F33+F39+F44+F48+F52+F56+F60+F64+F69+F90+F99+F104</f>
        <v>#REF!</v>
      </c>
      <c r="G106" s="287" t="e">
        <f>G7+G11+G16+G20+G26+G31+G33+G39+G44+G48+G52+G56+G60+G64+G69+G90+G99+G104</f>
        <v>#REF!</v>
      </c>
      <c r="H106" s="368" t="e">
        <f>C106/$O$106</f>
        <v>#REF!</v>
      </c>
      <c r="I106" s="288" t="e">
        <f>D106/$O$106</f>
        <v>#REF!</v>
      </c>
      <c r="J106" s="288" t="e">
        <f>E106/$O$106</f>
        <v>#REF!</v>
      </c>
      <c r="K106" s="288" t="e">
        <f>F106/$O$106</f>
        <v>#REF!</v>
      </c>
      <c r="L106" s="288" t="e">
        <f>G106/$O$106</f>
        <v>#REF!</v>
      </c>
      <c r="M106" s="288"/>
      <c r="N106" s="289">
        <f>N7+N11+N16+N20+N26+N31+N33+N39+N44+N48+N52+N56+N60+N64+N69+N90+N99+N104</f>
        <v>16</v>
      </c>
      <c r="O106" s="287">
        <f>O7+O11+O16+O20+O26+O31+O33+O39+O44+O48+O52+O56+O60+O64+O69+O90+O99+O104</f>
        <v>17</v>
      </c>
    </row>
    <row r="107" spans="1:18" s="290" customFormat="1" ht="32.25" hidden="1" customHeight="1">
      <c r="A107" s="352"/>
      <c r="B107" s="344" t="s">
        <v>471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8" ht="34.5" customHeight="1">
      <c r="A108" s="291"/>
      <c r="B108" s="292"/>
      <c r="C108" s="293"/>
      <c r="D108" s="293"/>
      <c r="F108" s="247"/>
      <c r="G108" s="247"/>
      <c r="H108" s="293"/>
      <c r="I108" s="293"/>
      <c r="J108" s="294" t="s">
        <v>463</v>
      </c>
      <c r="K108" s="247"/>
      <c r="L108" s="247"/>
      <c r="M108" s="256"/>
      <c r="N108" s="250"/>
    </row>
    <row r="109" spans="1:18" ht="17.25" customHeight="1">
      <c r="A109" s="291"/>
      <c r="B109" s="292"/>
      <c r="C109" s="293"/>
      <c r="D109" s="293"/>
      <c r="F109" s="247"/>
      <c r="G109" s="247"/>
      <c r="H109" s="293"/>
      <c r="I109" s="293"/>
      <c r="J109" s="295" t="s">
        <v>428</v>
      </c>
      <c r="K109" s="247"/>
      <c r="L109" s="247"/>
      <c r="M109" s="256"/>
      <c r="N109" s="250"/>
    </row>
    <row r="110" spans="1:18" ht="66.75" customHeight="1">
      <c r="A110" s="291"/>
      <c r="B110" s="292"/>
      <c r="C110" s="293"/>
      <c r="D110" s="293"/>
      <c r="F110" s="247"/>
      <c r="G110" s="247"/>
      <c r="H110" s="293"/>
      <c r="I110" s="293"/>
      <c r="J110" s="296" t="s">
        <v>429</v>
      </c>
      <c r="K110" s="247"/>
      <c r="L110" s="247"/>
      <c r="M110" s="256"/>
      <c r="N110" s="250"/>
    </row>
  </sheetData>
  <mergeCells count="1">
    <mergeCell ref="B4:M4"/>
  </mergeCells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2.CHI TIET</vt:lpstr>
      <vt:lpstr>1. TONG HOP</vt:lpstr>
      <vt:lpstr>3.1 KHOA_CVHT</vt:lpstr>
      <vt:lpstr>3.2 KHOA_TG</vt:lpstr>
      <vt:lpstr>3.3 KHOA_DG</vt:lpstr>
      <vt:lpstr>3.4 KHOA_HBM</vt:lpstr>
      <vt:lpstr>4.1 BM_CVHT</vt:lpstr>
      <vt:lpstr>4.2. BM_TG</vt:lpstr>
      <vt:lpstr>4.3 BM_DG </vt:lpstr>
      <vt:lpstr>4.4 BM_HBM</vt:lpstr>
      <vt:lpstr>5.1 GV_CVHT</vt:lpstr>
      <vt:lpstr>5.2 GV_TG</vt:lpstr>
      <vt:lpstr>5.3 GV_DG</vt:lpstr>
      <vt:lpstr>5.4 GV_HBM</vt:lpstr>
      <vt:lpstr>6. GV_HN</vt:lpstr>
      <vt:lpstr>HỌP TBM</vt:lpstr>
      <vt:lpstr>'1. TONG HOP'!Print_Titles</vt:lpstr>
      <vt:lpstr>'2.CHI TIET'!Print_Titles</vt:lpstr>
      <vt:lpstr>'3.1 KHOA_CVHT'!Print_Titles</vt:lpstr>
      <vt:lpstr>'3.2 KHOA_TG'!Print_Titles</vt:lpstr>
      <vt:lpstr>'3.3 KHOA_DG'!Print_Titles</vt:lpstr>
      <vt:lpstr>'3.4 KHOA_HBM'!Print_Titles</vt:lpstr>
      <vt:lpstr>'4.1 BM_CVHT'!Print_Titles</vt:lpstr>
      <vt:lpstr>'4.2. BM_TG'!Print_Titles</vt:lpstr>
      <vt:lpstr>'4.3 BM_DG '!Print_Titles</vt:lpstr>
      <vt:lpstr>'4.4 BM_HBM'!Print_Titles</vt:lpstr>
      <vt:lpstr>'5.1 GV_CVHT'!Print_Titles</vt:lpstr>
      <vt:lpstr>'5.2 GV_TG'!Print_Titles</vt:lpstr>
      <vt:lpstr>'5.3 GV_DG'!Print_Titles</vt:lpstr>
      <vt:lpstr>'5.4 GV_HBM'!Print_Titles</vt:lpstr>
      <vt:lpstr>'6. GV_HN'!Print_Titles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2017-06-30T02:07:28Z</cp:lastPrinted>
  <dcterms:created xsi:type="dcterms:W3CDTF">2014-12-22T00:23:58Z</dcterms:created>
  <dcterms:modified xsi:type="dcterms:W3CDTF">2017-09-12T01:03:34Z</dcterms:modified>
</cp:coreProperties>
</file>